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3_1 Priprava VZ 2023\VZ pro rok 2024\0 Herálec - most ev.č. 348-003\2 ZD\A2 Soupis prací\"/>
    </mc:Choice>
  </mc:AlternateContent>
  <bookViews>
    <workbookView xWindow="240" yWindow="120" windowWidth="14940" windowHeight="9225"/>
  </bookViews>
  <sheets>
    <sheet name="SO 001" sheetId="1" r:id="rId1"/>
    <sheet name="SO 002" sheetId="2" r:id="rId2"/>
    <sheet name="SO 021" sheetId="3" r:id="rId3"/>
    <sheet name="SO 107" sheetId="4" r:id="rId4"/>
    <sheet name="SO 108.1" sheetId="5" r:id="rId5"/>
    <sheet name="SO 182" sheetId="6" r:id="rId6"/>
    <sheet name="SO 201" sheetId="7" r:id="rId7"/>
    <sheet name="SO 801" sheetId="8" r:id="rId8"/>
  </sheets>
  <calcPr calcId="162913"/>
  <webPublishing codePage="0"/>
</workbook>
</file>

<file path=xl/calcChain.xml><?xml version="1.0" encoding="utf-8"?>
<calcChain xmlns="http://schemas.openxmlformats.org/spreadsheetml/2006/main">
  <c r="P74" i="8" l="1"/>
  <c r="I74" i="8"/>
  <c r="P65" i="8"/>
  <c r="I62" i="8"/>
  <c r="I59" i="8"/>
  <c r="I56" i="8"/>
  <c r="I53" i="8"/>
  <c r="I65" i="8" s="1"/>
  <c r="P50" i="8"/>
  <c r="P67" i="8" s="1"/>
  <c r="P76" i="8" s="1"/>
  <c r="I48" i="8"/>
  <c r="I46" i="8"/>
  <c r="I43" i="8"/>
  <c r="I41" i="8"/>
  <c r="I39" i="8"/>
  <c r="I36" i="8"/>
  <c r="I33" i="8"/>
  <c r="I30" i="8"/>
  <c r="I27" i="8"/>
  <c r="I24" i="8"/>
  <c r="I21" i="8"/>
  <c r="I18" i="8"/>
  <c r="I50" i="8" s="1"/>
  <c r="P15" i="8"/>
  <c r="I12" i="8"/>
  <c r="I15" i="8" s="1"/>
  <c r="I67" i="8" s="1"/>
  <c r="I76" i="8" s="1"/>
  <c r="P206" i="7"/>
  <c r="I206" i="7"/>
  <c r="P197" i="7"/>
  <c r="I194" i="7"/>
  <c r="I192" i="7"/>
  <c r="I189" i="7"/>
  <c r="I186" i="7"/>
  <c r="I183" i="7"/>
  <c r="I181" i="7"/>
  <c r="I179" i="7"/>
  <c r="I176" i="7"/>
  <c r="I173" i="7"/>
  <c r="I197" i="7" s="1"/>
  <c r="P170" i="7"/>
  <c r="I167" i="7"/>
  <c r="I164" i="7"/>
  <c r="I170" i="7" s="1"/>
  <c r="P161" i="7"/>
  <c r="I158" i="7"/>
  <c r="I155" i="7"/>
  <c r="I152" i="7"/>
  <c r="I149" i="7"/>
  <c r="I147" i="7"/>
  <c r="I161" i="7" s="1"/>
  <c r="P144" i="7"/>
  <c r="I141" i="7"/>
  <c r="I138" i="7"/>
  <c r="I144" i="7" s="1"/>
  <c r="P135" i="7"/>
  <c r="P199" i="7" s="1"/>
  <c r="P208" i="7" s="1"/>
  <c r="I132" i="7"/>
  <c r="I129" i="7"/>
  <c r="I126" i="7"/>
  <c r="I123" i="7"/>
  <c r="I120" i="7"/>
  <c r="I117" i="7"/>
  <c r="I114" i="7"/>
  <c r="I111" i="7"/>
  <c r="I108" i="7"/>
  <c r="I105" i="7"/>
  <c r="I102" i="7"/>
  <c r="I135" i="7" s="1"/>
  <c r="P99" i="7"/>
  <c r="I96" i="7"/>
  <c r="I93" i="7"/>
  <c r="I90" i="7"/>
  <c r="I87" i="7"/>
  <c r="I84" i="7"/>
  <c r="I81" i="7"/>
  <c r="I99" i="7" s="1"/>
  <c r="P78" i="7"/>
  <c r="I75" i="7"/>
  <c r="I72" i="7"/>
  <c r="I69" i="7"/>
  <c r="I66" i="7"/>
  <c r="I63" i="7"/>
  <c r="I60" i="7"/>
  <c r="I57" i="7"/>
  <c r="I54" i="7"/>
  <c r="I51" i="7"/>
  <c r="I48" i="7"/>
  <c r="I78" i="7" s="1"/>
  <c r="I45" i="7"/>
  <c r="P42" i="7"/>
  <c r="I39" i="7"/>
  <c r="I36" i="7"/>
  <c r="I33" i="7"/>
  <c r="I30" i="7"/>
  <c r="I27" i="7"/>
  <c r="I24" i="7"/>
  <c r="I22" i="7"/>
  <c r="I19" i="7"/>
  <c r="I17" i="7"/>
  <c r="I42" i="7" s="1"/>
  <c r="I15" i="7"/>
  <c r="I12" i="7"/>
  <c r="P25" i="6"/>
  <c r="I25" i="6"/>
  <c r="P18" i="6"/>
  <c r="P27" i="6" s="1"/>
  <c r="P16" i="6"/>
  <c r="I14" i="6"/>
  <c r="I12" i="6"/>
  <c r="I16" i="6" s="1"/>
  <c r="I18" i="6" s="1"/>
  <c r="I27" i="6" s="1"/>
  <c r="P79" i="5"/>
  <c r="I79" i="5"/>
  <c r="P70" i="5"/>
  <c r="I67" i="5"/>
  <c r="I64" i="5"/>
  <c r="I61" i="5"/>
  <c r="I58" i="5"/>
  <c r="I55" i="5"/>
  <c r="I52" i="5"/>
  <c r="I49" i="5"/>
  <c r="I46" i="5"/>
  <c r="I70" i="5" s="1"/>
  <c r="P43" i="5"/>
  <c r="I40" i="5"/>
  <c r="I43" i="5" s="1"/>
  <c r="P37" i="5"/>
  <c r="I34" i="5"/>
  <c r="I37" i="5" s="1"/>
  <c r="P31" i="5"/>
  <c r="I29" i="5"/>
  <c r="I27" i="5"/>
  <c r="I24" i="5"/>
  <c r="I21" i="5"/>
  <c r="I31" i="5" s="1"/>
  <c r="I18" i="5"/>
  <c r="P15" i="5"/>
  <c r="P72" i="5" s="1"/>
  <c r="P81" i="5" s="1"/>
  <c r="I12" i="5"/>
  <c r="I15" i="5" s="1"/>
  <c r="I72" i="5" s="1"/>
  <c r="I81" i="5" s="1"/>
  <c r="P187" i="4"/>
  <c r="I187" i="4"/>
  <c r="P178" i="4"/>
  <c r="I176" i="4"/>
  <c r="I173" i="4"/>
  <c r="I171" i="4"/>
  <c r="I168" i="4"/>
  <c r="I165" i="4"/>
  <c r="I162" i="4"/>
  <c r="I159" i="4"/>
  <c r="I156" i="4"/>
  <c r="I154" i="4"/>
  <c r="I151" i="4"/>
  <c r="I149" i="4"/>
  <c r="I146" i="4"/>
  <c r="I143" i="4"/>
  <c r="I140" i="4"/>
  <c r="I138" i="4"/>
  <c r="I136" i="4"/>
  <c r="I178" i="4" s="1"/>
  <c r="I133" i="4"/>
  <c r="I130" i="4"/>
  <c r="I127" i="4"/>
  <c r="P124" i="4"/>
  <c r="I122" i="4"/>
  <c r="I120" i="4"/>
  <c r="I124" i="4" s="1"/>
  <c r="P117" i="4"/>
  <c r="I114" i="4"/>
  <c r="I111" i="4"/>
  <c r="I117" i="4" s="1"/>
  <c r="P108" i="4"/>
  <c r="I105" i="4"/>
  <c r="I102" i="4"/>
  <c r="I99" i="4"/>
  <c r="I96" i="4"/>
  <c r="I93" i="4"/>
  <c r="I90" i="4"/>
  <c r="I87" i="4"/>
  <c r="I84" i="4"/>
  <c r="I81" i="4"/>
  <c r="I108" i="4" s="1"/>
  <c r="P78" i="4"/>
  <c r="I78" i="4"/>
  <c r="I75" i="4"/>
  <c r="I72" i="4"/>
  <c r="I69" i="4"/>
  <c r="P66" i="4"/>
  <c r="I64" i="4"/>
  <c r="I66" i="4" s="1"/>
  <c r="P61" i="4"/>
  <c r="I61" i="4"/>
  <c r="I58" i="4"/>
  <c r="I55" i="4"/>
  <c r="I52" i="4"/>
  <c r="P49" i="4"/>
  <c r="I46" i="4"/>
  <c r="I43" i="4"/>
  <c r="I40" i="4"/>
  <c r="I37" i="4"/>
  <c r="I34" i="4"/>
  <c r="I32" i="4"/>
  <c r="I30" i="4"/>
  <c r="I27" i="4"/>
  <c r="I24" i="4"/>
  <c r="I21" i="4"/>
  <c r="I18" i="4"/>
  <c r="I49" i="4" s="1"/>
  <c r="P15" i="4"/>
  <c r="P180" i="4" s="1"/>
  <c r="P189" i="4" s="1"/>
  <c r="I12" i="4"/>
  <c r="I15" i="4" s="1"/>
  <c r="I180" i="4" s="1"/>
  <c r="I189" i="4" s="1"/>
  <c r="P50" i="3"/>
  <c r="I50" i="3"/>
  <c r="P43" i="3"/>
  <c r="P52" i="3" s="1"/>
  <c r="P41" i="3"/>
  <c r="I38" i="3"/>
  <c r="I35" i="3"/>
  <c r="I33" i="3"/>
  <c r="I31" i="3"/>
  <c r="I29" i="3"/>
  <c r="I41" i="3" s="1"/>
  <c r="I27" i="3"/>
  <c r="I25" i="3"/>
  <c r="P22" i="3"/>
  <c r="I20" i="3"/>
  <c r="I18" i="3"/>
  <c r="I16" i="3"/>
  <c r="I14" i="3"/>
  <c r="I22" i="3" s="1"/>
  <c r="I43" i="3" s="1"/>
  <c r="I52" i="3" s="1"/>
  <c r="I12" i="3"/>
  <c r="P47" i="2"/>
  <c r="I47" i="2"/>
  <c r="P38" i="2"/>
  <c r="P40" i="2" s="1"/>
  <c r="P49" i="2" s="1"/>
  <c r="I36" i="2"/>
  <c r="I34" i="2"/>
  <c r="I32" i="2"/>
  <c r="I30" i="2"/>
  <c r="I28" i="2"/>
  <c r="I26" i="2"/>
  <c r="I24" i="2"/>
  <c r="I22" i="2"/>
  <c r="I20" i="2"/>
  <c r="I18" i="2"/>
  <c r="I16" i="2"/>
  <c r="I14" i="2"/>
  <c r="I12" i="2"/>
  <c r="I38" i="2" s="1"/>
  <c r="I40" i="2" s="1"/>
  <c r="I49" i="2" s="1"/>
  <c r="P56" i="1"/>
  <c r="I56" i="1"/>
  <c r="P47" i="1"/>
  <c r="I44" i="1"/>
  <c r="I41" i="1"/>
  <c r="I38" i="1"/>
  <c r="I35" i="1"/>
  <c r="I32" i="1"/>
  <c r="I30" i="1"/>
  <c r="I27" i="1"/>
  <c r="I24" i="1"/>
  <c r="I47" i="1" s="1"/>
  <c r="P21" i="1"/>
  <c r="P49" i="1" s="1"/>
  <c r="P58" i="1" s="1"/>
  <c r="I21" i="1"/>
  <c r="I18" i="1"/>
  <c r="P15" i="1"/>
  <c r="I12" i="1"/>
  <c r="I15" i="1" s="1"/>
  <c r="I49" i="1" l="1"/>
  <c r="I58" i="1" s="1"/>
  <c r="I199" i="7"/>
  <c r="I208" i="7" s="1"/>
</calcChain>
</file>

<file path=xl/sharedStrings.xml><?xml version="1.0" encoding="utf-8"?>
<sst xmlns="http://schemas.openxmlformats.org/spreadsheetml/2006/main" count="1644" uniqueCount="617">
  <si>
    <t>Aspe</t>
  </si>
  <si>
    <t>Firma: Krajská správa a údržba silnic Vysočiny, příspěvková organizace</t>
  </si>
  <si>
    <t>Příloha k formuláři pro ocenění nabídky</t>
  </si>
  <si>
    <t>Stavba</t>
  </si>
  <si>
    <t>číslo a název SO</t>
  </si>
  <si>
    <t>číslo a název rozpočtu:</t>
  </si>
  <si>
    <t>HB 2023</t>
  </si>
  <si>
    <t>II/348 Herálec – most ev. č. 348-003</t>
  </si>
  <si>
    <t>SO 001</t>
  </si>
  <si>
    <t>Demolice mostu ev.č. 348-003</t>
  </si>
  <si>
    <t>Zatřídění JKSO: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</si>
  <si>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</si>
  <si>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</si>
  <si>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</si>
  <si>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</si>
  <si>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</si>
  <si>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</si>
  <si>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</si>
  <si>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</si>
  <si>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</si>
  <si>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</si>
  <si>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</si>
  <si>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</si>
  <si>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</si>
  <si>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</si>
  <si>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</si>
  <si>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</si>
  <si>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</si>
  <si>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</si>
  <si>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</si>
  <si>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</si>
  <si>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</si>
  <si>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2023_OTSKP</t>
  </si>
  <si>
    <t>014102</t>
  </si>
  <si>
    <t/>
  </si>
  <si>
    <t>POPLATKY ZA SKLÁDKU
beton, železobeton, kámen</t>
  </si>
  <si>
    <t xml:space="preserve">T         </t>
  </si>
  <si>
    <t>kce ze železobetonu (pol. 966166): 9,85*2,5=24,625 [A]
kamenné sloupky (pol.966126): 0,648*2,4=1,555 [B]
rybník (pol. 966136): 5,82*3,4=19,788 [C]
Celkem: A+B+C=45,968 [D]</t>
  </si>
  <si>
    <t>zahrnuje veškeré poplatky provozovateli skládky související s uložením odpadu na skládce.</t>
  </si>
  <si>
    <t>Zemní práce</t>
  </si>
  <si>
    <t>131831</t>
  </si>
  <si>
    <t>HLOUBENÍ JAM ZAPAŽ I NEPAŽ TŘ. II, ODVOZ DO 1KM
výkopy pro demolici vč. uložení na meziskládku - viz SO801</t>
  </si>
  <si>
    <t xml:space="preserve">M3        </t>
  </si>
  <si>
    <t>29,5*7=206,500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</si>
  <si>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</si>
  <si>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Ostatní konstrukce a práce</t>
  </si>
  <si>
    <t>9112A3</t>
  </si>
  <si>
    <t>ZÁBRADLÍ MOSTNÍ S VODOR MADLY - DEMONTÁŽ S PŘESUNEM
demontáž stávajícího zábradlí, vč. odvozu do sběru, výzisk předán investorovi</t>
  </si>
  <si>
    <t xml:space="preserve">M         </t>
  </si>
  <si>
    <t>8,6+8,6=17,200 [A]</t>
  </si>
  <si>
    <t>položka zahrnuje:
- demontáž a odstranění zařízení
- jeho odvoz na předepsané místo</t>
  </si>
  <si>
    <t>9115C3</t>
  </si>
  <si>
    <t>SVODIDLO OCEL MOSTNÍ JEDNOSTR, ÚROVEŇ ZADRŽ H2 - DEMONTÁŽ S PŘESUNEM
demontáž stávajícího svodidla, vč. odvozu do sběru, výzisk předán investorovi</t>
  </si>
  <si>
    <t>12,3+12,4=24,700 [A]</t>
  </si>
  <si>
    <t>912283</t>
  </si>
  <si>
    <t>SMĚROVÉ SLOUPKY Z PLAST HMOT - DEMONTÁŽ A ODVOZ
vč. odvozu na skládku</t>
  </si>
  <si>
    <t xml:space="preserve">KUS       </t>
  </si>
  <si>
    <t>položka zahrnuje demontáž stávajícího sloupku, jeho odvoz do skladu nebo na skládku</t>
  </si>
  <si>
    <t>966126</t>
  </si>
  <si>
    <t>BOURÁNÍ KONSTRUKCÍ Z KAMENE NA SUCHO S ODVOZEM DO 12KM
odstranění kamennách sloupků původníchs vodidel, vč. odvozu na skládku</t>
  </si>
  <si>
    <t>9*0,3*0,3*0,8=0,648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</si>
  <si>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</si>
  <si>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966131</t>
  </si>
  <si>
    <t>BOURÁNÍ KONSTRUKCÍ Z KAMENE NA MC S ODVOZEM DO 1KM
demolice stávajícího mostu, kámen použit na zpevnění koryta - viz SO201</t>
  </si>
  <si>
    <t>OP1 + OP2: 2*4,76*5,7=54,264 [A]
klenba: 1*4,17*5,7=23,769 [B]
líc OP2:1*0,8*6,4=5,120 [C]
křídla: 2*4,85*0,5=4,850 [D]
Celkem: A+B+C+D=88,003 [E]</t>
  </si>
  <si>
    <t>966136</t>
  </si>
  <si>
    <t>BOURÁNÍ KONSTRUKCÍ Z KAMENE NA MC S ODVOZEM DO 12KM
demolice původní výpustě rybníka, vč. odvozu na skládku</t>
  </si>
  <si>
    <t>(4,5+5,2)*0,3*2=5,820 [A]</t>
  </si>
  <si>
    <t>966166</t>
  </si>
  <si>
    <t>BOURÁNÍ KONSTRUKCÍ ZE ŽELEZOBETONU S ODVOZEM DO 12KM
demolice stávajícího mostu, vč. odvozu na skládku</t>
  </si>
  <si>
    <t>ŽB nosníky: 2*0,5*0,65*9,4=6,110 [A]
levá římsa: 0,13*0,71*9,32=0,860 [B]
pravá římsa:0,13*0,74*9,36=0,900 [C]
úložné bloky pod nosníky: 4*0,55*0,5*1,8=1,980 [D]
Celkem: A+B+C+D=9,850 [E]</t>
  </si>
  <si>
    <t>966186</t>
  </si>
  <si>
    <t>DEMONTÁŽ KONSTRUKCÍ KOVOVÝCH S ODVOZEM DO 12KM
svodnice vpravo před mostem, vč. odvozu do sběru, výzisk předán investorovi</t>
  </si>
  <si>
    <t>2*3*50 kg/m/1000=0,300 [A]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</si>
  <si>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</si>
  <si>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</si>
  <si>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</si>
  <si>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</si>
  <si>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</si>
  <si>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</si>
  <si>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</si>
  <si>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</si>
  <si>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SO 002</t>
  </si>
  <si>
    <t>Všeobecná</t>
  </si>
  <si>
    <t>02811</t>
  </si>
  <si>
    <t>PRŮZKUMNÉ PRÁCE GEOTECHNICKÉ NA POVRCHU
Dohled při provádění mikropilot geotechnikem (posudek souladu s PDPS) + posudek zeminy/podkladních nestmelených vrstev vozovky pro zpětné využití, ČERPÁNO SE SOUHLASEM INVESTORA</t>
  </si>
  <si>
    <t xml:space="preserve">KPL       </t>
  </si>
  <si>
    <t>zahrnuje veškeré náklady spojené s objednatelem požadovanými pracemi</t>
  </si>
  <si>
    <t>02910</t>
  </si>
  <si>
    <t>a</t>
  </si>
  <si>
    <t>OSTATNÍ POŽADAVKY - ZEMĚMĚŘIČSKÁ MĚŘENÍ
vytyčení nově budovaných konstrukcí během stavby</t>
  </si>
  <si>
    <t>zahrnuje veškeré náklady spojené s objednatelem požadovanými pracemi, 
- pro stanovení orientační investorské ceny určete jednotkovou cenu jako 1% odhadované ceny stavby</t>
  </si>
  <si>
    <t>b</t>
  </si>
  <si>
    <t>OSTATNÍ POŽADAVKY - ZEMĚMĚŘIČSKÁ MĚŘENÍ
vytyčení stavby vč. záborů a obvodu staveniště</t>
  </si>
  <si>
    <t>c</t>
  </si>
  <si>
    <t>OSTATNÍ POŽADAVKY - ZEMĚMĚŘIČSKÁ MĚŘENÍ
geodetické zaměření skutečného stavu po provedení stavby vč. DTM dle smlouvy o dílo</t>
  </si>
  <si>
    <t>d</t>
  </si>
  <si>
    <t>OSTATNÍ POŽADAVKY - ZEMĚMĚŘIČSKÁ MĚŘENÍ
Geometrický oddělovací plán vč. projednání s vlastníky pozemků, Krajem Vysočina a KSUS Vysočiny a podání na KÚ, vč. tisku</t>
  </si>
  <si>
    <t>02940</t>
  </si>
  <si>
    <t>OSTATNÍ POŽADAVKY - VYPRACOVÁNÍ DOKUMENTACE
aktualizace HAP a POP vč. projednání a schválení u příslušných úřadů</t>
  </si>
  <si>
    <t>029412</t>
  </si>
  <si>
    <t>OSTATNÍ POŽADAVKY - VYPRACOVÁNÍ MOSTNÍHO LISTU
vypracování ML, vč. tisku a vložení do BMS (dle ČSN 73 6220, 736221 a 736222)</t>
  </si>
  <si>
    <t>02943</t>
  </si>
  <si>
    <t>OSTATNÍ POŽADAVKY - VYPRACOVÁNÍ RDS
Vypracování RDS SO 201 vč. VTD prefabrikátů, SO 107 a SO108.1 vč. 3x tisku</t>
  </si>
  <si>
    <t>02944</t>
  </si>
  <si>
    <t>OSTAT POŽADAVKY - DOKUMENTACE SKUTEČ PROVEDENÍ V DIGIT FORMĚ
Vypracování DSPS vč. 2x tisku</t>
  </si>
  <si>
    <t>029522</t>
  </si>
  <si>
    <t>OSTATNÍ POŽADAVKY - REVIZNÍ ZPRÁVY
podrobný pasport okolíních nemovitostí a okolí před a po stavbě</t>
  </si>
  <si>
    <t>029531</t>
  </si>
  <si>
    <t>OSTATNÍ POŽADAVKY - HLAVNÍ MOSTNÍ PROHLÍDKA
první hlavní prohlídka mostu se zápisem do BMS vč. tisku (dle ČSN 73 6220, 736221 a 736222), vč. projednání, odsouhlasení a tisku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</si>
  <si>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</si>
  <si>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</si>
  <si>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
veškerá nutná opatření dle plánu a koordinátora BOZP</t>
  </si>
  <si>
    <t>zahrnuje veškeré náklady spojené s objednatelem požadovaným dozorem</t>
  </si>
  <si>
    <t>02990</t>
  </si>
  <si>
    <t>OSTATNÍ POŽADAVKY - INFORMAČNÍ TABULE
Zhotovení, osazení po dobu stavby a odstranění informační tabule s označením stavby dle stavebního zákona. Velikost tabule 2,5 x1,75 m, dle předspisu kraje Vysočina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</si>
  <si>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</si>
  <si>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021</t>
  </si>
  <si>
    <t>Příprava území, kácení, odhumusování</t>
  </si>
  <si>
    <t>02730</t>
  </si>
  <si>
    <t>POMOC PRÁCE ZŘÍZ NEBO ZAJIŠŤ OCHRANU INŽENÝRSKÝCH SÍTÍ
vytyčení a ochrana všech dotčených IS během celé stavby</t>
  </si>
  <si>
    <t>zahrnuje veškeré náklady spojené s objednatelem požadovanými zařízeními</t>
  </si>
  <si>
    <t>02780</t>
  </si>
  <si>
    <t>POMOC PRÁCE ZŘÍZ NEBO ZAJIŠŤ ZEMNÍKY A SKLÁDKY
zajištění prostoru a zřízení zemníku</t>
  </si>
  <si>
    <t>zahrnuje veškeré náklady spojené s objednatelem požadovanými zařízeními (nezahrnuje poplatky za získanou nebo uloženou zeminu)</t>
  </si>
  <si>
    <t>02841</t>
  </si>
  <si>
    <t>PRŮZKUMNÉ PRÁCE ŽIVOTNÍHO PROSTŘEDÍ NA POVRCHU
biologický dozor dle podmínek KÚ Vysočina OŽP, viz vyj. č.j. KUJI 102602/2021</t>
  </si>
  <si>
    <t>02930</t>
  </si>
  <si>
    <t>OSTATNÍ POŽADAVKY - UMĚLECKÁ DÍLA
Odborná demontáž sochy po dobu výstavby, uskladnění a zpětné osazení, v rozsahu a požadavků uvedených v PDPS</t>
  </si>
  <si>
    <t>zahrnuje veškeré náklady spojené s objednatelem požadovanými pracemi a díly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</si>
  <si>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</si>
  <si>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</si>
  <si>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</si>
  <si>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11201</t>
  </si>
  <si>
    <t>KÁCENÍ STROMŮ D KMENE DO 0,5M S ODSTRANĚNÍM PAŘEZŮ
ovocný strom na parc.č. 596, dřevo nabídnuto majiteli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</si>
  <si>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</si>
  <si>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KÁCENÍ STROMŮ D KMENE DO 0,5M S ODSTRANĚNÍM PAŘEZŮ
kácení stromové skupiny 15x Alnus glutinosa, dřevo nabídnuto majiteli</t>
  </si>
  <si>
    <t>KÁCENÍ STROMŮ D KMENE DO 0,5M S ODSTRANĚNÍM PAŘEZŮ
kácení, dřevo nabídnuto majiteli</t>
  </si>
  <si>
    <t>11202</t>
  </si>
  <si>
    <t>KÁCENÍ STROMŮ D KMENE DO 0,9M S ODSTRANĚNÍM PAŘEZŮ
kácení, dřevo nabídnuto majiteli</t>
  </si>
  <si>
    <t>11203</t>
  </si>
  <si>
    <t>KÁCENÍ STROMŮ D KMENE PŘES 0,9M S ODSTRAN PAŘEZŮ
kácení, dřevo nabídnuto majiteli</t>
  </si>
  <si>
    <t>12110</t>
  </si>
  <si>
    <t>SEJMUTÍ ORNICE NEBO LESNÍ PŮDY
sejmutí ornice v místě  teréních úprav v tl. 0,2 m, vč. odvozu a uložení na meziskládku</t>
  </si>
  <si>
    <t>(14+11+6750-650-190)*0,2=1 187,000 [A]</t>
  </si>
  <si>
    <t>položka zahrnuje sejmutí ornice bez ohledu na tloušťku vrstvy a její vodorovnou dopravu
nezahrnuje uložení na trvalou skládku</t>
  </si>
  <si>
    <t>18481</t>
  </si>
  <si>
    <t>OCHRANA STROMŮ BEDNĚNÍM
ochrana stromu bedněním s vypolstrováním</t>
  </si>
  <si>
    <t xml:space="preserve">M2        </t>
  </si>
  <si>
    <t>nad 0.5 m: 5*0,5*3*2*3,14=47,100 [A]
do 0.5 m: 6*0,2*3*2*3,14=22,608 [B]
Celkem: A+B=69,708 [C]</t>
  </si>
  <si>
    <t>položka zahrnuje veškerý materiál, výrobky a polotovary, včetně mimostaveništní a vnitrostaveništní dopravy (rovněž přesuny), včetně naložení a složení, případně s uložením</t>
  </si>
  <si>
    <t>SO 107</t>
  </si>
  <si>
    <t>Úprava silnice II/348</t>
  </si>
  <si>
    <t>POPLATKY ZA SKLÁDKU
Nevhodná zemina z výkopů. Na základě rozboru je možné zeminu vhodnou, případně upravenou podmínečně vhodnou, z výkopů se souhlasem investora zpětně využít.</t>
  </si>
  <si>
    <t>podkl nestmel. vrstvy vozovky (pol. 113326): 2*384,16=768,320 [A]
výkop z rýhy (pol. 132836): 2*29,13=58,260 [B]
Celkem: A+B=826,580 [C]</t>
  </si>
  <si>
    <t>113321</t>
  </si>
  <si>
    <t>ODSTRAN PODKL ZPEVNĚNÝCH PLOCH Z KAMENIVA NESTMEL, ODVOZ DO 1KM
podkl. vrstvy vozovky tl. 320 mm, 50% včetně odvozu na meziskládku a použito do násypu kuželů SO201 (pol. 171101)</t>
  </si>
  <si>
    <t>celý úsek: 0,32*(350,5+850)*50/100%=192,080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</si>
  <si>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</si>
  <si>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113326</t>
  </si>
  <si>
    <t>ODSTRAN PODKL ZPEVNĚNÝCH PLOCH Z KAMENIVA NESTMEL, ODVOZ DO 12KM
podkl. vrstvy vozovky tl. 320 mm, 50% včetně odvozu na skládku</t>
  </si>
  <si>
    <t>113331</t>
  </si>
  <si>
    <t>ODSTRAN PODKL ZPEVNĚNÝCH PLOCH S ASFALT POJIVEM, ODVOZ DO 1KM
celého úseku vč. mostu v průměrné tloušťce cca 180 mm (OV, LV a penetrační makadam) vč. včetně odvozu na meziskládku v místě stavby pro zpětné použití na vrstvu RS 0/32 CA (pol. 567504)</t>
  </si>
  <si>
    <t>celý úsek: 0,18*(350,5+850)=216,090 [A]</t>
  </si>
  <si>
    <t>122731</t>
  </si>
  <si>
    <t>ODKOPÁVKY A PROKOPÁVKY OBECNÉ TŘ. I, ODVOZ DO 1KM
Odkop zeminy pro vybudování nové kce vozovky a zpevnění podél komunikace, odvoz - viz SO801
(výkop pro výměnu podloží bude ČERPÁN SE SOUHLASEM INVESTORA)</t>
  </si>
  <si>
    <t>ŘEZ 0: 0*10=0,000 [A]
ŘEZ 20: 2,5*20=50,000 [B]
Řeřz 40: 2,77*20=55,400 [C]
ŘEZ 60: 1,56*20=31,200 [D]
ŘEZ 80: 0,17*20=3,400 [E]
ŘEZ 100: 6,9*20=138,000 [F]
ŘEZ 120: 0,21*37,44=7,862 [G]
ŘEZ 140: 0*0=0,000 [H]
ŘEZ 160: 0,32*15,36=4,915 [I]
ŘEZ 180: 0,32*20=6,400 [J]
ŘEZ 200: 1,85*20=37,000 [K]
ŘEZ 220: 4,6*20=92,000 [L]
ŘEZ 240: 1,84*20=36,800 [M]
ŘEZ 260: 2,96*10=29,600 [N]
Výměna podloží dle pol . 17481: 978,356=978,356 [O]
Celkem: A+B+C+D+E+F+G+H+I+J+K+L+M+N+O=1 470,933 [P]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</si>
  <si>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</si>
  <si>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12893</t>
  </si>
  <si>
    <t>PŘEDRCENÍ VÝKOPKU TŘ. III
předrcení OV, LV a PM dle pol. č. 113331 pro recyklaci za studena</t>
  </si>
  <si>
    <t>položka nezahrnuje žádnou manipulaci s výkopkem (nakládání, doprava)</t>
  </si>
  <si>
    <t>12980</t>
  </si>
  <si>
    <t>ČIŠTĚNÍ ULIČNÍCH VPUSTÍ
pročištění stávajícího žabu u nemovitosti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</si>
  <si>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</si>
  <si>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132836</t>
  </si>
  <si>
    <t>HLOUBENÍ RÝH ŠÍŘ DO 2M PAŽ I NEPAŽ TŘ. II, ODVOZ DO 12KM
výkopy vč. včetně odvozu a uložení na skládku</t>
  </si>
  <si>
    <t>Kopaná těsnící rýha š. 300 mm: 23*1,7*0,3=11,730 [A]
Rýha pro propustek DN600: 29*0,5*1,2=17,400 [B]
Celkem: A+B=29,130 [C]</t>
  </si>
  <si>
    <t>17180</t>
  </si>
  <si>
    <t>ULOŽENÍ SYPANINY DO NÁSYPŮ Z NAKUPOVANÝCH MATERIÁLŮ
materiál dle ČSN 73 6133, hutnění 95% PS</t>
  </si>
  <si>
    <t>ŘEZ 0: 0,05*10=0,500 [A]
ŘEZ 20: 0,51*20=10,200 [B]
Řeřz 40: 0*20=0,000 [C]
ŘEZ 60: 0*20=0,000 [D]
ŘEZ 80: 3,4*20=68,000 [E]
ŘEZ 100: 0*20=0,000 [F]
ŘEZ 120: 11,82*37,44=442,541 [G]
ŘEZ 140: 0*0=0,000 [H]
ŘEZ 160: 41,08*15,36=630,989 [I]
ŘEZ 180: 26,75*20=535,000 [J]
ŘEZ 200: 4,7*20=94,000 [K]
ŘEZ 220: 0*20=0,000 [L]
ŘEZ 240: 1,15*20=23,000 [M]
ŘEZ 260: 0*20=0,000 [N]
Celkem: A+B+C+D+E+F+G+H+I+J+K+L+M+N=1 804,230 [O]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</si>
  <si>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</si>
  <si>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17461</t>
  </si>
  <si>
    <t>ZÁSYP JAM A RÝH Z HORNIN KAMENITÝCH
vsakovací příkop</t>
  </si>
  <si>
    <t>20*0,3*0,3=1,800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</si>
  <si>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</si>
  <si>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</si>
  <si>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
výměna podloží v tl. 750 mm pod novým náspem, ČERPÁNO SE SOUHLASEM INVESTORA na základě předložených zkoušek (na obou březích toku)</t>
  </si>
  <si>
    <t>ŘEZ 120: 0,75*15,4*35=404,250 [A]
ŘEZ 140: 0,75*0*0=0,000 [B]
ŘEZ 160: 0,75*22,85*17,5=299,906 [C]
ŘEZ 180: 0,75*18,28*20=274,200 [D]
Celkem: A+B+C+D=978,356 [E]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</si>
  <si>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</si>
  <si>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</si>
  <si>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
ochranný obsyp ze ŠP fr. 0/8 mm</t>
  </si>
  <si>
    <t>Propustek DN500: 12*0,6*1,2=8,640 [A]
Propustky DN400: (11+6,5)*0,5*1,1=9,625 [B]
Propustek DN600: 30,7*0,8*1,2=29,472 [C]
Celkem: A+B+C=47,737 [D]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</si>
  <si>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</si>
  <si>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Základy</t>
  </si>
  <si>
    <t>21461C</t>
  </si>
  <si>
    <t>SEPARAČNÍ GEOTEXTILIE DO 300G/M2
separační geotextílie v  místě vsakovacího příkopu</t>
  </si>
  <si>
    <t>20*3*0,3=18,000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</si>
  <si>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</si>
  <si>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26A13</t>
  </si>
  <si>
    <t>VRTY PRO SLOUPKY OPLOCENÍ TŘ. TĚŽITELNOSTI I D DO 250MM
vrty pro sloupky oplocení vč. odvozu na skládku</t>
  </si>
  <si>
    <t>7*0,9=6,300 [A]</t>
  </si>
  <si>
    <t>položka zahrnuje:
- zřízení vrtu, svislou a vodorovnou dopravu zeminy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uložení zeminy na skládku a poplatek za skládku</t>
  </si>
  <si>
    <t>28997C</t>
  </si>
  <si>
    <t>OPLÁŠTĚNÍ (ZPEVNĚNÍ) Z GEOTEXTILIE DO 300G/M2
separační geotextextílie 300 g/m2 na pláni v místě výměny podloží, ČERPÁNO SE SOUHLASEM INVESTORA</t>
  </si>
  <si>
    <t>ŘEZ 120: 15,4*35=539,000 [A]
ŘEZ 160: 22,85*17,5=399,875 [B]
ŘEZ 180: 18,28*20=365,600 [C]
Celkem: A+B+C=1 304,475 [D]</t>
  </si>
  <si>
    <t>Svislé konstrukce</t>
  </si>
  <si>
    <t>33817C</t>
  </si>
  <si>
    <t>SLOUPKY PLOTOVÉ Z DÍLCŮ KOVOVÝCH  DO BETONOVÝCH PATEK
sloupky oplocení vč. zesílených sloupků u branky</t>
  </si>
  <si>
    <t xml:space="preserve">KS        </t>
  </si>
  <si>
    <t>- dodání a osazení předepsaného sloupku včetně PKO
- případnou betonovou patku z předepsané třídy betonu
- nutné zemní práce</t>
  </si>
  <si>
    <t>Vodorovné konstrukce</t>
  </si>
  <si>
    <t>465512</t>
  </si>
  <si>
    <t>DLAŽBY Z LOMOVÉHO KAMENE NA MC
zpevnění z lom. kam. tl. 200 mm, beton tl. 150 mm vč. spárování maltou XF4</t>
  </si>
  <si>
    <t>zpevnění příkopu vpravo km 0.200: 3*0,35*3,8=3,990 [A]
příkop vpravo: 2,65*0,35*35,6=33,019 [B]
Celkem: A+B=37,009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</si>
  <si>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</si>
  <si>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465922</t>
  </si>
  <si>
    <t>DLAŽBY Z BETONOVÝCH DLAŽDIC NA MC
podél příkopových žlabovek</t>
  </si>
  <si>
    <t>před mostem: 2*5*0,3=3,000 [A]
za mostem: 2*35,9*0,3=21,540 [B]
Celkem: A+B=24,540 [C]</t>
  </si>
  <si>
    <t>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</t>
  </si>
  <si>
    <t>467314</t>
  </si>
  <si>
    <t>STUPNĚ A PRAHY VODNÍCH KORYT Z PROSTÉHO BETONU C25/30</t>
  </si>
  <si>
    <t>Těsnící rýha š. 300 mm: 23*2,5*0,3=17,250 [A]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</si>
  <si>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</si>
  <si>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Komunikace</t>
  </si>
  <si>
    <t>56334</t>
  </si>
  <si>
    <t>VOZOVKOVÉ VRSTVY ZE ŠTĚRKODRTI TL. DO 200MM
SDA v místě sjezdu k nemovitosti</t>
  </si>
  <si>
    <t>158.25+0.5*(40.8+34.3)=195,800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</si>
  <si>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</si>
  <si>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</si>
  <si>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
vrstva ŠDA</t>
  </si>
  <si>
    <t>celý úsek: 9,1*255=2 320,500 [A]
rozšíření v místě svodidel: 2*0,65*79=102,700 [B]
odečtení v místě mostu:-2*1,25*21,2=-53,000 [C]
Celkem: A+B+C=2 370,200 [D]</t>
  </si>
  <si>
    <t>567504</t>
  </si>
  <si>
    <t>VRSTVY PRO OBNOVU A OPRAVY RECYK ZA STUDENA CEM A ASF EMULZÍ
Recyklace RS 0/45 CA (na místě) tl. 200 mm, včetně zpětného dovezení materiálu z mezideponie (dle pol. 111331 m3 ), příp. doplnění ŠDa 0/32, vč. průkazních zkoušek</t>
  </si>
  <si>
    <t>celý úsek: 0,2*7,35*255=374,850 [A]
odečtení v místě mostu: -2*0,4*21,2=-16,960 [B]
Celkem: A+B=357,890 [C]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</si>
  <si>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</si>
  <si>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56933</t>
  </si>
  <si>
    <t>ZPEVNĚNÍ KRAJNIC ZE ŠTĚRKODRTI TL. DO 150MM
zpevnění krajnice</t>
  </si>
  <si>
    <t>před mostem: 269,3=269,300 [A]
za mostem: 213,2=213,200 [B]
sjezdy: 43,4=43,400 [C]
sjezd k nemovitosti:216=216,000 [D]
Celkem: A+B+C+D=741,900 [E]</t>
  </si>
  <si>
    <t>- dodání kameniva předepsané kvality a zrnitosti
- rozprostření a zhutnění vrstvy v předepsané tloušťce
- zřízení vrstvy bez rozlišení šířky, pokládání vrstvy po etapách</t>
  </si>
  <si>
    <t>572121</t>
  </si>
  <si>
    <t>INFILTRAČNÍ POSTŘIK ASFALTOVÝ DO 1,0KG/M2
na vrstvě RS CA:</t>
  </si>
  <si>
    <t>na vrstvě ŠDA 200 mm:195,18=195,180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</si>
  <si>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</si>
  <si>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</si>
  <si>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
0,35 kg/m2</t>
  </si>
  <si>
    <t>na podkladní vrstvě: 1757=1 757,000 [A]
na ložné vrstvě 1897,18=1 897,180 [B]
Celkem: A+B=3 654,180 [C]</t>
  </si>
  <si>
    <t>574A34</t>
  </si>
  <si>
    <t>ASFALTOVÝ BETON PRO OBRUSNÉ VRSTVY ACO 11+, 11S TL. 40MM
obrusná vrstva ACO11+ (plocha odměřena z CAD) tl. 40 mm</t>
  </si>
  <si>
    <t>158.25+1713.35=1 871,600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</si>
  <si>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</si>
  <si>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</si>
  <si>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
ložná vrstva ACL16+ (plocha odměřena z CAD)</t>
  </si>
  <si>
    <t>158.25+1713.35+0.05*(40.8+34.3+239+197.5)=1 897,180 [A]</t>
  </si>
  <si>
    <t>574E46</t>
  </si>
  <si>
    <t>ASFALTOVÝ BETON PRO PODKLADNÍ VRSTVY ACP 16+, 16S TL. 50MM
podkladní vrstva ACP16+ (plocha odměřena z CAD)</t>
  </si>
  <si>
    <t>1713.35+0.1*(239+197.5)=1 757,000 [A]</t>
  </si>
  <si>
    <t>Přidružená stavební výroba</t>
  </si>
  <si>
    <t>76792</t>
  </si>
  <si>
    <t>OPLOCENÍ Z DRÁTĚNÉHO PLETIVA POTAŽENÉHO PLASTEM
oprava oplocení výšky 1,8 m</t>
  </si>
  <si>
    <t>15*1,8=27,000 [A]</t>
  </si>
  <si>
    <t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</si>
  <si>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76796</t>
  </si>
  <si>
    <t>VRATA A VRÁTKA
nová branka výšky 1,8 m a délky 3 m, otevírání po polovinách v oplocení</t>
  </si>
  <si>
    <t>3*1,8=5,400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</si>
  <si>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
- je zahrnuto drobné zasklení nebo jiná předepsaná výplň.
- součástí položky je  případně i ostnatý drát, uvažovaná plocha se pak vypočítává po horní hranu drátu.</t>
  </si>
  <si>
    <t>Potrubí</t>
  </si>
  <si>
    <t>894471</t>
  </si>
  <si>
    <t>ŠACHTY KANAL ZE ŽELEZOBET VČET VÝZT NA POTRUBÍ DN DO 1000MM
Lomová šachta propustku DN400 vč. osazení stavidla pro možné vypuštění tůně</t>
  </si>
  <si>
    <t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</si>
  <si>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89721</t>
  </si>
  <si>
    <t>VPUSŤ KANALIZAČNÍ HORSKÁ KOMPLETNÍ MONOLITICKÁ BETONOVÁ
horská vpušť vč. šikmé mříže</t>
  </si>
  <si>
    <t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</si>
  <si>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9113B1</t>
  </si>
  <si>
    <t>SVODIDLO OCEL SILNIČ JEDNOSTR, ÚROVEŇ ZADRŽ H1 -DODÁVKA A MONTÁŽ
svodidlo s úrovní zadržení H1 vč. výškových náběhů, svodnice s tl. pásnice 4 mm</t>
  </si>
  <si>
    <t>77,2+105,2=182,400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</si>
  <si>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</si>
  <si>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</si>
  <si>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</si>
  <si>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kulaty červený: 6=6,000 [A]
flexibilní bílý: 8=8,000 [B]
Celkem: A+B=14,000 [C]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</si>
  <si>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</si>
  <si>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</si>
  <si>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
do prolisu svodnice</t>
  </si>
  <si>
    <t>modré: 6=6,000 [A]
oranžové/bílé:4=4,000 [B]
Celkem: A+B=10,000 [C]</t>
  </si>
  <si>
    <t>- kompletní dodávka se všemi pomocnými a doplňujícími pracemi a součástmi</t>
  </si>
  <si>
    <t>914131</t>
  </si>
  <si>
    <t>DOPRAVNÍ ZNAČKY ZÁKLADNÍ VELIKOSTI OCELOVÉ FÓLIE TŘ 2 - DODÁVKA A MONTÁŽ
Svislé DZ</t>
  </si>
  <si>
    <t>položka zahrnuje:
- dodávku a montáž značek v požadovaném provedení</t>
  </si>
  <si>
    <t>914133</t>
  </si>
  <si>
    <t>DOPRAVNÍ ZNAČKY ZÁKLADNÍ VELIKOSTI OCELOVÉ FÓLIE TŘ 2 - DEMONTÁŽ
demontáž stávajících DZ vč. odvozu na skládku investora do Havl. Brodu</t>
  </si>
  <si>
    <t>Položka zahrnuje odstranění, demontáž a odklizení materiálu s odvozem na předepsané místo</t>
  </si>
  <si>
    <t>915111</t>
  </si>
  <si>
    <t>VODOROVNÉ DOPRAVNÍ ZNAČENÍ BARVOU HLADKÉ - DODÁVKA A POKLÁDKA
obnova vodorovného dopravního značení</t>
  </si>
  <si>
    <t>3*0,125*310,5=116,438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</si>
  <si>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</si>
  <si>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</si>
  <si>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
obnova vodorovného dopravního značení, strukturální plast</t>
  </si>
  <si>
    <t>položka zahrnuje:
- dodání a pokládku nátěrového materiálu (měří se pouze natíraná plocha)
- předznačení a reflexní úpravu</t>
  </si>
  <si>
    <t>917224</t>
  </si>
  <si>
    <t>SILNIČNÍ A CHODNÍKOVÉ OBRUBY Z BETONOVÝCH OBRUBNÍKŮ ŠÍŘ 150MM
celkem betonové obrubníky 150/250mm, vč. lože</t>
  </si>
  <si>
    <t>přejízdný obrubník: 38,5=38,500 [A]
zapuštěný obrubník: 3=3,000 [B]
Celkem: A+B=41,500 [C]</t>
  </si>
  <si>
    <t>Položka zahrnuje:
dodání a pokládku betonových obrubníků o rozměrech předepsaných zadávací dokumentací
betonové lože i boční betonovou opěrku.</t>
  </si>
  <si>
    <t>9183B1</t>
  </si>
  <si>
    <t>PROPUSTY Z TRUB DN 400MM BETONOVÝCH
propustek z tůně k mlýnu DN400, vč. podkladků a osazení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</si>
  <si>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</si>
  <si>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9183B3</t>
  </si>
  <si>
    <t>PROPUSTY Z TRUB DN 400MM PLASTOVÝCH
propustek DN400 SN16</t>
  </si>
  <si>
    <t>Pod sjezdem  km 0.080: 6,5=6,500 [A]
Pod sjezdem  km 0.240: 11=11,000 [B]
Celkem: A+B=17,500 [C]</t>
  </si>
  <si>
    <t>9183C3</t>
  </si>
  <si>
    <t>PROPUSTY Z TRUB DN 500MM PLASTOVÝCH
propustek DN500 SN16</t>
  </si>
  <si>
    <t>919112</t>
  </si>
  <si>
    <t>ŘEZÁNÍ ASFALTOVÉHO KRYTU VOZOVEK TL DO 100MM
v místě napojení vozovky na stávající stav</t>
  </si>
  <si>
    <t>6,5*2=13,000 [A]</t>
  </si>
  <si>
    <t>položka zahrnuje řezání vozovkové vrstvy v předepsané tloušťce, včetně spotřeby vody</t>
  </si>
  <si>
    <t>931327</t>
  </si>
  <si>
    <t>TĚSNĚNÍ DILATAČ SPAR ASF ZÁLIVKOU MODIFIK PRŮŘ DO 1000MM2
napojení na st. stav</t>
  </si>
  <si>
    <t>položka zahrnuje dodávku a osazení předepsaného materiálu, očištění ploch spáry před úpravou, očištění okolí spáry po úpravě
nezahrnuje těsnící profil</t>
  </si>
  <si>
    <t>935212</t>
  </si>
  <si>
    <t>PŘÍKOPOVÉ ŽLABY Z BETON TVÁRNIC ŠÍŘ DO 600MM DO BETONU TL 100MM
žlab podél nemovitosti</t>
  </si>
  <si>
    <t>7,5+14,5=22,000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</si>
  <si>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</si>
  <si>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PŘÍKOPOVÉ ŽLABY Z BETON TVÁRNIC ŠÍŘ DO 600MM DO BETONU TL 100MM
podél paty svahu</t>
  </si>
  <si>
    <t>před mostem: 5=5,000 [A]
za mostem: 35,9=35,900 [B]
Celkem: A+B=40,900 [C]</t>
  </si>
  <si>
    <t>93554</t>
  </si>
  <si>
    <t>ŽLABY Z DÍLCŮ Z BETONU SVĚTLÉ ŠÍŘKY DO 250MM VČET MŘÍŽÍ
odvodňovací přejízdný žlab s litinovou mříží</t>
  </si>
  <si>
    <t>10,4+12=22,400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</si>
  <si>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</si>
  <si>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966357</t>
  </si>
  <si>
    <t>BOURÁNÍ PROPUSTŮ Z TRUB DN DO 500MM
vybourání propustku DN500 vč. odvozu na skládku a skládkovného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</si>
  <si>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</si>
  <si>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966842</t>
  </si>
  <si>
    <t>ODSTRANĚNÍ OPLOCENÍ Z DRÁT PLETIVA</t>
  </si>
  <si>
    <t>19,5+3=22,500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</si>
  <si>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</si>
  <si>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</si>
  <si>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</si>
  <si>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</si>
  <si>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108.1</t>
  </si>
  <si>
    <t>Provizorní napojení na stávající II/348</t>
  </si>
  <si>
    <t>podkl nestmel. vrstvy vozovky (pol. 113326): 1,6*78,4=125,440 [A]
zemina z odkopů (pol. 122736): 144,992=144,992 [B]
Celkem: A+B=270,432 [C]</t>
  </si>
  <si>
    <t>ODSTRAN PODKL ZPEVNĚNÝCH PLOCH Z KAMENIVA NESTMEL, ODVOZ DO 12KM
podkl. vrstvy vozovky tl. 320 mm, včetně odvozu na skládku</t>
  </si>
  <si>
    <t>celý úsek: 0,32*245=78,400 [A]</t>
  </si>
  <si>
    <t>ODSTRAN PODKL ZPEVNĚNÝCH PLOCH S ASFALT POJIVEM, ODVOZ DO 1KM
celého úseku v průměrné tloušťce cca 180 mm (OV, LV a penetrační makadam) vč. včetně odvozu na meziskládku v místě stavby pro zpětné použití na vrstvu RS 0/32 CA (pol. 567504)</t>
  </si>
  <si>
    <t>celý úsek: 0,18*245=44,100 [A]</t>
  </si>
  <si>
    <t>122736</t>
  </si>
  <si>
    <t>ODKOPÁVKY A PROKOPÁVKY OBECNÉ TŘ. I, ODVOZ DO 12KM
Odkop zeminy pro vybudování nové kce vozovky a zpevnění podél komunikace, vč. odvozu na skládku</t>
  </si>
  <si>
    <t>ŘEZ 260: 2,96*10=29,600 [A]
ŘEZ 280:  2,8*20=56,000 [B]
Řeřz 300: 2,9*20,48=59,392 [C]
Celkem: A+B+C=144,992 [D]</t>
  </si>
  <si>
    <t>12931</t>
  </si>
  <si>
    <t>ČIŠTĚNÍ PŘÍKOPŮ OD NÁNOSU DO 0,25M3/M
pročištění stávajícího příkopu v navazujících úsecích</t>
  </si>
  <si>
    <t>289973</t>
  </si>
  <si>
    <t>OPLÁŠTĚNÍ (ZPEVNĚNÍ) Z GEOSÍTÍ A GEOROHOŽÍ
zpevnění příkopu georohoží</t>
  </si>
  <si>
    <t>2,5*30=75,000 [A]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</si>
  <si>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</si>
  <si>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příkop vpravo: 2,9*0,35*19,5=19,793 [A]</t>
  </si>
  <si>
    <t>celý úsek: 7,35*50,48=371,028 [A]</t>
  </si>
  <si>
    <t>celý úsek: 0,2*6,5*50,48=65,624 [A]</t>
  </si>
  <si>
    <t>levá strana: 38,65=38,650 [A]
pravá strana: 22,9=22,900 [B]
Celkem: A+B=61,550 [C]</t>
  </si>
  <si>
    <t>na vrstvě RS CA:  328,12=328,120 [A]</t>
  </si>
  <si>
    <t>na podkladní vrstvě: 290,596=290,596 [A]
na ložné vrstvě: 285,548=285,548 [B]
Celkem: A+B=576,144 [C]</t>
  </si>
  <si>
    <t>280,5=280,500 [A]</t>
  </si>
  <si>
    <t>280.5+0.05*2*50.48=285,548 [A]</t>
  </si>
  <si>
    <t>280.5+0.1*2*50.48=290,596 [A]</t>
  </si>
  <si>
    <t>SO 182</t>
  </si>
  <si>
    <t>DIO</t>
  </si>
  <si>
    <t>02720</t>
  </si>
  <si>
    <t>POMOC PRÁCE ZŘÍZ NEBO ZAJIŠŤ REGULACI A OCHRANU DOPRAVY
DIO komplet vč. osazení, pronájmu a odstranění značek</t>
  </si>
  <si>
    <t>OSTATNÍ POŽADAVKY - VYPRACOVÁNÍ DOKUMENTACE
projednání DIO s dotčenými orgány (např. autobusoví dopravci a organizátor dopravy), zajištění vydání stanovení přechodné úpravy a rozhodnutí o uzavírce</t>
  </si>
  <si>
    <t>SO 201</t>
  </si>
  <si>
    <t>Most ev.č. 348-003</t>
  </si>
  <si>
    <t>11511</t>
  </si>
  <si>
    <t>ČERPÁNÍ VODY DO 500 L/MIN
čerpání vody nad rámec stavebních prací po dobu výstavby spodní stavby, ČERPÁNO SE SOUHLASEM INVESTORA</t>
  </si>
  <si>
    <t xml:space="preserve">HOD       </t>
  </si>
  <si>
    <t>14*12=168,000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</si>
  <si>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</si>
  <si>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</si>
  <si>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
provizorní zatrubnění toku DN800 SN16</t>
  </si>
  <si>
    <t>Položka převedení vody na povrchu zahrnuje zřízení, udržování a odstranění příslušného zařízení. Převedení vody se uvádí buď průměrem potrubí (DN) nebo délkou rozvinutého obvodu žlabu (r.o.).</t>
  </si>
  <si>
    <t>ODKOPÁVKY A PROKOPÁVKY OBECNÉ TŘ. I, ODVOZ DO 1KM
odstranění zemní hrázky, vč. odvozu na meziskládku, dle pol. 17750, viz SO801</t>
  </si>
  <si>
    <t>HLOUBENÍ JAM ZAPAŽ I NEPAŽ TŘ. II, ODVOZ DO 1KM
výkopy pro demolici (část zeminy použita pro zěptný zásyp) vč. odvozu na mezideponii, viz SO801</t>
  </si>
  <si>
    <t>25,85*12,2=315,370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</si>
  <si>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</si>
  <si>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171101</t>
  </si>
  <si>
    <t>ULOŽENÍ SYPANINY DO NÁSYPŮ SE ZHUTNĚNÍM DO 95% PS
obsyp části kuželů materiálem z SO107 pol.č. 113321, vč. dovozu z meziskládky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</si>
  <si>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</si>
  <si>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kužel 1P: 1/3*3,14*5,1*5,1*2,9+1,15*0,5*5,35*2,9=87,870 [A]
kužel 2P: 1/3*3,14*5,9*5,9*3,2+1,15*0,5*5,4*3,2=126,526 [B]
kužel 1L: 2,9*0,5*5,35*2,9=22,497 [C]
kužel 2L: 2,9*0,5*5,4*3,2=25,056 [D]
odečtení pol. 171101: -192,08=- 192,080 [E]
Celkem: A+B+C+D+E=69,869 [F]</t>
  </si>
  <si>
    <t>17280</t>
  </si>
  <si>
    <t>ZŘÍZENÍ TĚSNĚNÍ Z NAKUPOVANÝCH MATERIÁLŮ
ochranná vrstva okolo těsnící vrstvy v přechodové oblasti ze ŠD se zhutněním</t>
  </si>
  <si>
    <t>2*3,7*0,3*7,1=15,762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</si>
  <si>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</si>
  <si>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JAM A RÝH Z NAKUPOVANÝCH MATERIÁLŮ
materiál čl. 5.1 ČSN 73 6244, hutnění 95% PS</t>
  </si>
  <si>
    <t>základy: 14,4*7,5=108,000 [A]
odečet základů křídel: -4*4,2*1,05=-17,640 [B]
líc opěr: 3,2*8,9=28,480 [C]
bok opěr do úrovně původního terénu: 4*(1,9*0,7*6,5+1,9*1,9*6,5/2)=81,510 [D]
Celkem: A+B+C+D=200,350 [E]</t>
  </si>
  <si>
    <t>ZÁSYP JAM A RÝH Z NAKUPOVANÝCH MATERIÁLŮ
materiál dle čl. 5.4 ČSN 73 6244, hutnění 100% PS</t>
  </si>
  <si>
    <t>rub opěr: 35,8*7,5=268,500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</si>
  <si>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</si>
  <si>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17561</t>
  </si>
  <si>
    <t>OBSYP POTRUBÍ A OBJEKTŮ Z HORNIN KAMENITÝCH
obsyp rub. drenáže z štěrkodrtí fr. 16/32 mm</t>
  </si>
  <si>
    <t>0,3*0,3*20=1,800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</si>
  <si>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</si>
  <si>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17750</t>
  </si>
  <si>
    <t>ZEMNÍ HRÁZKY ZE ZEMIN NEPROPUSTNÝCH
zemní hrázka v místě zatrubnění toku</t>
  </si>
  <si>
    <t>1*2*1,3*3=7,800 [A]</t>
  </si>
  <si>
    <t>21203</t>
  </si>
  <si>
    <t>TRATIVODY KOMPLET Z TRUB NEKOV DN DO 150MM
drenáž DN 150mm (vrcholový tlak SN8), vč. geotextílie okolo trubky</t>
  </si>
  <si>
    <t>2*10=20,000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</si>
  <si>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</si>
  <si>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224313</t>
  </si>
  <si>
    <t>PILOTY Z PROSTÉHO BETONU C16/20
betonáž záporového pažení, ČERPÁNO SE SOUHLASEM INVESTORA</t>
  </si>
  <si>
    <t>10*0,15*0,15*3,14*1,5=1,060 [A]</t>
  </si>
  <si>
    <t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vrty</t>
  </si>
  <si>
    <t>22694</t>
  </si>
  <si>
    <t>ZÁPOROVÉ PAŽENÍ Z KOVU DOČASNÉ
Pažení na návodní straně - uvažováno HEB 120 pro usměrnění vodního toku do zatrubnění, ČERPÁNO SE SOUHLASEM INVESTORA</t>
  </si>
  <si>
    <t>10*3*0,00340061*7,85=0,801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</si>
  <si>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</si>
  <si>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</si>
  <si>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
1/2 plochy pažení (nad PS) pro usměrnění vodního toku do zatrubnění, ČERPÁNO SE SOUHLASEM INVESTORA</t>
  </si>
  <si>
    <t>9*1,5*0,08=1,080 [A]</t>
  </si>
  <si>
    <t>položka zahrnuje osazení pažin bez ohledu na druh, jejich opotřebení a jejich odstranění</t>
  </si>
  <si>
    <t>227821</t>
  </si>
  <si>
    <t>MIKROPILOTY KOMPLET D DO 100MM NA POVRCHU
prům. trubky 89/10 mm, cena za komplet (délka uvedena bez hluchého vrtání délky 1,3 m), vč. tahotlakové hlavy</t>
  </si>
  <si>
    <t>14*4*2=112,000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</si>
  <si>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</si>
  <si>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26123</t>
  </si>
  <si>
    <t>VRTY PRO KOTVENÍ, INJEKTÁŽ A MIKROPILOTY NA POVRCHU TŘ. II D DO 150MM
délka vč. 1,3 m hluchého vrtání</t>
  </si>
  <si>
    <t>2*14*3,3=92,400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</si>
  <si>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</si>
  <si>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26143</t>
  </si>
  <si>
    <t>VRTY PRO KOTVENÍ, INJEKTÁŽ A MIKROPILOTY NA POVRCHU TŘ. IV D DO 150MM
vrtání mikropilot</t>
  </si>
  <si>
    <t>2*14*2=56,000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</si>
  <si>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</si>
  <si>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264215</t>
  </si>
  <si>
    <t>VRTY PRO PILOTY TŘ. II D DO 300MM
Vrty pro HEB 120 (záporové pažení), vč. odvozu na skládku, ČERPÁNO SE SOUHLASEM INVESTORA</t>
  </si>
  <si>
    <t>10*1,5=15,000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</si>
  <si>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</si>
  <si>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272325</t>
  </si>
  <si>
    <t>ZÁKLADY ZE ŽELEZOBETONU DO C30/37
základy z betonu C30/37 vč. bednění, izolačních nátěrů (1xNp + 2xNa)</t>
  </si>
  <si>
    <t>2*26,6*1=53,200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</si>
  <si>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</si>
  <si>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</si>
  <si>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
parametrická spotřeba 160 kg/m3</t>
  </si>
  <si>
    <t>0,14*53,2=7,448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</si>
  <si>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</si>
  <si>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28999</t>
  </si>
  <si>
    <t>OPLÁŠTĚNÍ (ZPEVNĚNÍ) Z FÓLIE
těsnící PE fólie v přechodových oblastech mostu</t>
  </si>
  <si>
    <t>rub OP1: 4*7,1=28,400 [A]
rub OP2: 4*7,1=28,400 [B]
Celkem: A+B=56,800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</si>
  <si>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</si>
  <si>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31717</t>
  </si>
  <si>
    <t>KOVOVÉ KONSTRUKCE PRO KOTVENÍ ŘÍMSY
kotevní přípravky říms na poprsních zídkách a křídlech (7,0 kg/ks) á 1 m</t>
  </si>
  <si>
    <t xml:space="preserve">KG        </t>
  </si>
  <si>
    <t>levá římsa 17*7=119,000 [A]
pravá římsa 17*7=119,000 [B]
Celkem: A+B=238,000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</si>
  <si>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</si>
  <si>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</si>
  <si>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
římsy z betonu C30/37 včetně bednění, dilatačních a sršťovacích spar</t>
  </si>
  <si>
    <t>levá římsa 0,27*17,2=4,644 [A]
pravá římsa 0,27*17,2=4,644 [B]
Celkem: A+B=9,288 [C]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</si>
  <si>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</si>
  <si>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</si>
  <si>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
výztuž říms, parametrická spotřeba 140 kg/m3</t>
  </si>
  <si>
    <t>0,14*9,288=1,300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</si>
  <si>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</si>
  <si>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</si>
  <si>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
křídla a parapetní zídka z betonu C30/37 vč. izolačních nátěrů (1xNp + 2xNa)</t>
  </si>
  <si>
    <t>křídla OP1: 2*0,5*14,6+2*0,2*5,9=16,960 [A]
křídla OP2: 2*0,5*14,83+2*0,2*5,9=17,190 [B]
parapetní zídka: 2*0,5*5=5,000 [C]
Celkem: A+B+C=39,150 [D]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</si>
  <si>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</si>
  <si>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</si>
  <si>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
výztuž křídel, parametrická spotřeba 150 kg/m3</t>
  </si>
  <si>
    <t>dle pol. 333325 0,15*39,15=5,873 [A]</t>
  </si>
  <si>
    <t>389126</t>
  </si>
  <si>
    <t>MOSTNÍ RÁMOVÉ KONSTR Z DÍLCŮ ŽELEZOBET DO C40/50
stěny a příčel klenbové rámové prefabrikované NK z betonu C 40/50, vč. výroby, dopravy, montáže a spřahovacích ocelových prvků vč. veškeré výztuže</t>
  </si>
  <si>
    <t>6 segmentů šířky 1.45 m ( šířka x plocha z podélného řezu): 6*1,45*4,54=39,498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</si>
  <si>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</si>
  <si>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42838</t>
  </si>
  <si>
    <t>KLOUB ZE ŽELEZOBETONU VČET VÝZTUŽE
uložení NK do základů prostřednictvím liniového kloubu, vč. zatěsnění a potřebného materiálu</t>
  </si>
  <si>
    <t>2*8,7=17,400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</si>
  <si>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</si>
  <si>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KLOUB ZE ŽELEZOBETONU VČET VÝZTUŽE
smykový ozub mezi NK a křídly, vč. zatěsnění a potřebného materiálu</t>
  </si>
  <si>
    <t>4*3,9=15,600 [A]</t>
  </si>
  <si>
    <t>434125</t>
  </si>
  <si>
    <t>SCHODIŠŤOVÉ STUPNĚ, Z DÍLCŮ ŽELEZOBETON DO C30/37
revizní schodiště, stupně 750x500x180 mm</t>
  </si>
  <si>
    <t>(20+18)*0,75*0,5*0,18=2,565 [A]</t>
  </si>
  <si>
    <t>451312</t>
  </si>
  <si>
    <t>PODKLADNÍ A VÝPLŇOVÉ VRSTVY Z PROSTÉHO BETONU C12/15
pod základy, rub. drenáž a římsu</t>
  </si>
  <si>
    <t>OP1: 32,72*0,15=4,908 [A]
OP2: 32,72*0,15=4,908 [B]
rub. drenáž: 1*0,3*7,1*2=4,260 [C]
Celkem: A+B+C=14,076 [D]</t>
  </si>
  <si>
    <t>451314</t>
  </si>
  <si>
    <t>PODKLADNÍ A VÝPLŇOVÉ VRSTVY Z PROSTÉHO BETONU C25/30
pod schodištěm</t>
  </si>
  <si>
    <t xml:space="preserve">1,2*(5,6+5,1)*0,15*0,9=1,733 [A] 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</si>
  <si>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</si>
  <si>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45145</t>
  </si>
  <si>
    <t>PODKL A VÝPLŇ VRSTVY Z MALTY CEMENTOVÉ
výplň spáry mezi prefabrikáty cementovou zálivkou min. pevnosti C 25/30 tl. 20 mm</t>
  </si>
  <si>
    <t>12,8*0,02*5=1,280 [A]</t>
  </si>
  <si>
    <t>Položka zahrnuje veškerý materiál, výrobky a polotovary, včetně mimostaveništní a vnitrostaveništní dopravy (rovněž přesuny), včetně naložení a složení, případně s uložením.</t>
  </si>
  <si>
    <t>457325</t>
  </si>
  <si>
    <t>VYROVNÁVACÍ A SPÁDOVÝ ŽELEZOBETON C30/37
ochrana izolace obetonávkou tl. 100 mm</t>
  </si>
  <si>
    <t>0,1*7,5*7,5=5,625 [A]</t>
  </si>
  <si>
    <t>457366</t>
  </si>
  <si>
    <t>VÝZTUŽ VYROVNÁVACÍHO A SPÁDOVÉHO BETONU Z KARI SÍTÍ
parametrická spotřeba 60 kg/m2</t>
  </si>
  <si>
    <t>0,06*5,625=0,338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</si>
  <si>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</t>
  </si>
  <si>
    <t>46321</t>
  </si>
  <si>
    <t>ROVNANINA Z LOMOVÉHO KAMENE
těžká kamenná rovnanina na vtoku a výtoku, kámen použit z původního mostu dle vhodnosti a doplněn novým</t>
  </si>
  <si>
    <t>1,2*(18,75+9,4+4,3+1,5+8,3)*0,5=25,350 [A]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</si>
  <si>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</si>
  <si>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DLAŽBY Z LOMOVÉHO KAMENE NA MC
zpevnění z lom. kam. tl. 200 mm, beton tl. 150 mm vč. spárování a příčných prahů, vč. skluzů, kámen použit z původního mostu dle vhodnosti a doplněn novým</t>
  </si>
  <si>
    <t>pod mostem: 0,35*7,56*10,25=27,122 [A]
křídlo 1L:1,2*0,35*(4,2+12,4)+0,35*(5,2+1,5+0,8)=9,597 [B]
křídlo 2L: 1,2*0,35*(12,4+4,2)+0,35*(2,25+5,5)=9,685 [C]
křídlo 1P: 1,24*0,35*19,8+1,2*0,35*13,05+0,35*10,2=17,644 [D]
křídlo 2P: 1,24*0,35*20,05+1,2*0,35*15,3+0,35*14,3=20,133 [E]
zaústění skluzů: 1,6*1,6*0,35+1,6*2,1*0,35=2,072 [F]
Celkem: A+B+C+D+E+F=86,253 [G]</t>
  </si>
  <si>
    <t>patní práh 500/1000 mm: 2*0,5*1*10,45=10,450 [A]
příčný práh 500/800 mm: 2*0,5*0,8*1,3=1,040 [B]
Celkem: A+B=11,490 [C]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</si>
  <si>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</si>
  <si>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58920</t>
  </si>
  <si>
    <t>VÝPLŇ SPAR MODIFIKOVANÝM ASFALTEM
výplň spáry vozovka - římsa s předtěsněním</t>
  </si>
  <si>
    <t>římsy 2*17,2=34,400 [A]</t>
  </si>
  <si>
    <t>položka zahrnuje:
- dodávku předepsaného materiálu
- vyčištění a výplň spar tímto materiálem</t>
  </si>
  <si>
    <t>58950</t>
  </si>
  <si>
    <t>VÝPLŇ SPAR PRYŽOVOU VLOŽKOU
výplň spáry vozovka - římsa s předtěsněním</t>
  </si>
  <si>
    <t>709400</t>
  </si>
  <si>
    <t>ZATAŽENÍ LANKA DO CHRÁNIČKY NEBO ŽLABU
zatažení protahovacího lanka do chráničky</t>
  </si>
  <si>
    <t>1. Položka obsahuje:
 – odvinutí, napojení a zatažení lana do kanálku nebo tvárnicové trasy
 – pomocné mechanismy
2. Položka neobsahuje:
 X
3. Způsob měření:
Měří se metr délkový.</t>
  </si>
  <si>
    <t>711132</t>
  </si>
  <si>
    <t>IZOLACE BĚŽNÝCH KONSTRUKCÍ PROTI VOLNĚ STÉKAJÍCÍ VODĚ ASFALTOVÝMI PÁSY
izolace</t>
  </si>
  <si>
    <t>Příčel + opěry: 7,5*14,42=108,150 [A]
Základ: 2*1*14,1+2*11=50,200 [B]
Poprsní zídka: 2*5=10,000 [C]
Křídla: 4*14,7+4*0,2*2,85=61,080 [D]
Horní povrch poprsní zídky: 2*0,5*17,2=17,200 [E]
Celkem: A+B+C+D+E=246,630 [F]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</si>
  <si>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</si>
  <si>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711509</t>
  </si>
  <si>
    <t>OCHRANA IZOLACE NA POVRCHU TEXTILIÍ
ochrana izolace, vykázáno bez přesahů, rubové plochy - 2x300 g/m2, lícové plochy - 1x300 g/m2</t>
  </si>
  <si>
    <t>rubové plochy dle pol. 711112: 2*246,63=493,260 [A]
obvod základů opěr (kromě rubu základu): 2*1*18,7=37,400 [B]
líc opěr2*8,7*1,42=24,708 [C]
líc křídel: 4*7,62=30,480 [D]
podhled křídel: 4*0,5*5,1=10,200 [E]
Celkem: A+B+C+D+E=596,048 [F]</t>
  </si>
  <si>
    <t>položka zahrnuje:
- dodání  předepsaného ochranného materiálu
- zřízení ochrany izolace</t>
  </si>
  <si>
    <t>78382</t>
  </si>
  <si>
    <t>NÁTĚRY BETON KONSTR TYP S2 (OS-B)
horní povrch říms</t>
  </si>
  <si>
    <t>17,2*0,6*2=20,640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</si>
  <si>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</si>
  <si>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</si>
  <si>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
nátěr obrub říms</t>
  </si>
  <si>
    <t>17,2*0,3*2=10,320 [A]</t>
  </si>
  <si>
    <t>87434</t>
  </si>
  <si>
    <t>POTRUBÍ Z TRUB PLASTOVÝCH ODPADNÍCH DN DO 200MM
prostupy pro rubovou drenáž skrz křídla</t>
  </si>
  <si>
    <t>2*0,7=1,400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</si>
  <si>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</si>
  <si>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87633</t>
  </si>
  <si>
    <t>CHRÁNIČKY Z TRUB PLASTOVÝCH DN DO 150MM
1x rezervní chránička DN 110, vč. protažení 3 m za konec římsy, vč. zaslepení na koncích</t>
  </si>
  <si>
    <t>17,2+2*3=23,200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</si>
  <si>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</si>
  <si>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9117C1</t>
  </si>
  <si>
    <t>SVOD OCEL ZÁBRADEL ÚROVEŇ ZADRŽ H2 - DODÁVKA A MONTÁŽ
zábradelní svodidlo se svislou výplní a úrovní zaržení H2</t>
  </si>
  <si>
    <t>2*20=40,000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</si>
  <si>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</si>
  <si>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91345</t>
  </si>
  <si>
    <t>NIVELAČNÍ ZNAČKY KOVOVÉ
na římsách mostu (uprostřed rozpětí a na konci říms) vč. osazení</t>
  </si>
  <si>
    <t>6=6,000 [A]</t>
  </si>
  <si>
    <t>položka zahrnuje:
- dodání a osazení nivelační značky včetně nutných zemních prací
- vnitrostaveništní a mimostaveništní dopravu</t>
  </si>
  <si>
    <t>91355</t>
  </si>
  <si>
    <t>EVIDENČNÍ ČÍSLO MOSTU
letopočet opravy vlysem do betonu</t>
  </si>
  <si>
    <t>položka zahrnuje štítek s evidenčním číslem mostu, sloupek dopravní značky včetně osazení a nutných zemních prací a zabetonování</t>
  </si>
  <si>
    <t>DOPRAVNÍ ZNAČKY ZÁKLADNÍ VELIKOSTI OCELOVÉ FÓLIE TŘ 2 - DODÁVKA A MONTÁŽ
ev.č. mostu, vč. sloupků a patek</t>
  </si>
  <si>
    <t>položka zahrnuje:
- dodávku a montáž značek v požadovaném provedení</t>
  </si>
  <si>
    <t>917223</t>
  </si>
  <si>
    <t>SILNIČNÍ A CHODNÍKOVÉ OBRUBY Z BETONOVÝCH OBRUBNÍKŮ ŠÍŘ 100MM
chodníkové obruby 100/200mm</t>
  </si>
  <si>
    <t>vlevo před: 3*1.15+2.5+1.2*7.4=14,830 [A]
vpravo před: 3*1.65+2.6+1.2*7.5*2=25,550 [B]
vlevo za: 2*1.15+2.6+1.2*7.3=13,660 [C]
vpravo za: 2*1.65+2.7+1.2*7.5*2+1.2*6=31,200 [D]
Celkem: A+B+C+D=85,240 [E]</t>
  </si>
  <si>
    <t>Položka zahrnuje:
dodání a pokládku betonových obrubníků o rozměrech předepsaných zadávací dokumentací
betonové lože i boční betonovou opěrku.</t>
  </si>
  <si>
    <t>SILNIČNÍ A CHODNÍKOVÉ OBRUBY Z BETONOVÝCH OBRUBNÍKŮ ŠÍŘ 150MM
silniční obruby 150/250mm, vč. klínových</t>
  </si>
  <si>
    <t>2+2,35+2+2=8,350 [A]</t>
  </si>
  <si>
    <t>931336</t>
  </si>
  <si>
    <t>TĚSNĚNÍ DILATAČNÍCH SPAR POLYURETANOVÝM TMELEM PRŮŘEZU DO 800MM2
těsnění dilatační spáry římsy</t>
  </si>
  <si>
    <t>4*1,75=7,000 [A]</t>
  </si>
  <si>
    <t>položka zahrnuje dodávku a osazení předepsaného materiálu, očištění ploch spáry před úpravou, očištění okolí spáry po úpravě
nezahrnuje těsnící profil</t>
  </si>
  <si>
    <t>93639</t>
  </si>
  <si>
    <t>ZAÚSTĚNÍ SKLUZŮ (VČET DLAŽBY Z LOM KAMENE)
lokální zpevnění příkopu 1.6x1.6 m a 1.6x2.1 m</t>
  </si>
  <si>
    <t>Položka zahrnuje veškerý materiál, výrobky a polotovary, včetně mimostaveništní a vnitrostaveništní dopravy (rovněž přesuny), včetně naložení a složení,případně s uložením.</t>
  </si>
  <si>
    <t>93650</t>
  </si>
  <si>
    <t>DROBNÉ DOPLŇK KONSTR KOVOVÉ
propojení prefabrikátů ocelovým přípravkem; hmotnost 3 kg/ks plech tl. 10 mm 150x250 mm se přivaří po osazení prefabrikátů</t>
  </si>
  <si>
    <t>7 ks v podélném směru, 5 ks v příčném směru: 7*5*3=105,000 [A]</t>
  </si>
  <si>
    <t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</si>
  <si>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SO 801</t>
  </si>
  <si>
    <t>Rekultivace a vegetační úpravy</t>
  </si>
  <si>
    <t>POPLATKY ZA SKLÁDKU
Nevhodná zemina z výkopů.</t>
  </si>
  <si>
    <t>dle pol. 125736: 2*470,404=940,808 [A]</t>
  </si>
  <si>
    <t>12573</t>
  </si>
  <si>
    <t>VYKOPÁVKY ZE ZEMNÍKŮ A SKLÁDEK TŘ. I
výkopy ornice z mezideponie</t>
  </si>
  <si>
    <t>ornice (dle pol. 12110): 1187=1 187,000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</si>
  <si>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</si>
  <si>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125731</t>
  </si>
  <si>
    <t>VYKOPÁVKY ZE ZEMNÍKŮ A SKLÁDEK TŘ. I, ODVOZ DO 1KM
dovoz zeminy z meziskládky</t>
  </si>
  <si>
    <t>dle pol. 171101: 1626,45=1 626,450 [A]</t>
  </si>
  <si>
    <t>125736</t>
  </si>
  <si>
    <t>VYKOPÁVKY ZE ZEMNÍKŮ A SKLÁDEK TŘ. I, ODVOZ DO 12KM
odvoz přebytečné zeminy z meziskládky na skládku, vč. odkopu, dopravy a uložení</t>
  </si>
  <si>
    <t>dle pol. 122731 SO201: 7,8=7,800 [A]
dle pol. 131831 SO201: 315,37=315,370 [B]
dle pol. 12950: 96,25=96,250 [C]
dle pol. 122731 SO107: 1470,934=1 470,934 [D]
odečtení pol. 171101: -1626,45=-1 626,450 [E]
dle pol. 131831 SO001:206,5=206,500 [F]
Celkem: A+B+C+D+E+F=470,404 [G]</t>
  </si>
  <si>
    <t>12950</t>
  </si>
  <si>
    <t>ČIŠTĚNÍ NÁDRŽÍ A RYBNÍKŮ OD NÁNOSŮ
vyčištění tůně vč. vysvahování, vč. odvozu na meziskládku</t>
  </si>
  <si>
    <t>(200+185)*0,25=96,250 [A]</t>
  </si>
  <si>
    <t>ULOŽENÍ SYPANINY DO NÁSYPŮ SE ZHUTNĚNÍM DO 95% PS
rekultivace mezi stávající a novou komunikací, vč. dovozu z meziskládky</t>
  </si>
  <si>
    <t>ŘEZ 60: 0,25*20=5,000 [A]
ŘEZ 100: 0,75*20=15,000 [B]
ŘEZ 120: 1,5*20=30,000 [C]
ŘEZ 160: 56,4*18=1 015,200 [D]
ŘEZ 180: 27,5*20=550,000 [E]
ŘEZ 200: 0,75*15=11,250 [F]
část humóní vrstvy v tl. 300 mm mezi silnicemi: (953+45+145+480+9)*0,3=489,600 [G]
část humóní vrstvy v tl. 300 mm rekultivace silnice: 650*0,3=195,000 [H]
Celkem: A+B+C+D+E+F+G+H=2 311,050 [I]</t>
  </si>
  <si>
    <t>18230</t>
  </si>
  <si>
    <t>ROZPROSTŘENÍ ORNICE V ROVINĚ
zpětné ohumusování a úprava pozemků (uvedení do původního stavu), vč. dovozu z meziskládky</t>
  </si>
  <si>
    <t>dle pol. 12110 SO021: 5935*0,2=1 187,000 [A]
mezi silnicemi: -(953+45+145+480+9)*0,3=- 489,600 [B]
rekultivace silnice: 650*0,3=195,000 [C]
Celkem: A+B+C=892,400 [D]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</si>
  <si>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</si>
  <si>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</si>
  <si>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
vč. 2x ošetřování</t>
  </si>
  <si>
    <t>na části pozemku (svahy násypu, pozemky investora): 5935-(953+45+145+480+9+650)/0,5=1 371,000 [E]</t>
  </si>
  <si>
    <t>Zahrnuje dodání předepsané travní směsi, její výsev na ornici, zalévání, první pokosení, to vše bez ohledu na sklon terénu</t>
  </si>
  <si>
    <t>184A1</t>
  </si>
  <si>
    <t>VYSAZOVÁNÍ KEŘŮ LISTNATÝCH S BALEM VČETNĚ VÝKOPU JAMKY
výsatba listnatých keřů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</si>
  <si>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
položka zahrnuje veškerý materiál, výrobky a polotovary, včetně mimostaveništní a vnitrostaveništní dopravy (rovněž přesuny), včetně naložení a složení, případně s uložením</t>
  </si>
  <si>
    <t>184B11</t>
  </si>
  <si>
    <t>VYSAZOVÁNÍ STROMŮ LISTNATÝCH S BALEM OBVOD KMENE DO 8CM, VÝŠ DO 1,2M
20x ovocný vysokokmen na parc.č. 604/1 vč. hydrogelu</t>
  </si>
  <si>
    <t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</si>
  <si>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184B12</t>
  </si>
  <si>
    <t>VYSAZOVÁNÍ STROMŮ LISTNATÝCH S BALEM OBVOD KMENE DO 10CM, VÝŠ DO 1,7M
Výsatba odrostků max. vel. 8-10 OK vč. hydrogelu</t>
  </si>
  <si>
    <t>podél parc.č. 605/1: 35=35,000 [A]
podél parc.č. 605/134: 30=30,000 [B]
podél silnice na parc.č. 1096/2: 30=30,000 [C] 
Celkem: A+B+C=95,000 [D]</t>
  </si>
  <si>
    <t>Položka vysazování stromů zahrnuje dodávku projektem předepsaných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</si>
  <si>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VYSAZOVÁNÍ STROMŮ LISTNATÝCH S BALEM OBVOD KMENE DO 10CM, VÝŠ DO 1,7M
náhradní výstavba - ovocný strom na parc.č. 596 vč. hydrogelu</t>
  </si>
  <si>
    <t>184B22</t>
  </si>
  <si>
    <t>VYSAZOVÁNÍ STROMŮ LISTNATÝCH V KONTEJNERU OBVOD KMENE DO 10CM, VÝŠ DO 1,7M
5x vyšší sazenice/poloodrosty vč. hydrogelu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</si>
  <si>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</si>
  <si>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ROVNANINA Z LOMOVÉHO KAMENE
těžká kamenná rovnaninav části tůně vč. kamenné patky</t>
  </si>
  <si>
    <t>36*2,55=91,800 [A]</t>
  </si>
  <si>
    <t>46452</t>
  </si>
  <si>
    <t>POHOZ DNA A SVAHŮ Z KAMENIVA DRCENÉHO
Dno tůně bude z 1/3 opatřeno štěrkovým pohozem z netříděného kamene</t>
  </si>
  <si>
    <t>0,2*100=20,000 [A]</t>
  </si>
  <si>
    <t>položka zahrnuje dodávku předepsaného kameniva, mimostaveništní a vnitrostaveništní dopravu a jeho uložení
není-li v zadávací dokumentaci uvedeno jinak, jedná se o nakupovaný materiál</t>
  </si>
  <si>
    <t>DLAŽBY Z LOMOVÉHO KAMENE NA MC
zpevnění z lom. kam. tl. 200 mm, beton tl. 150 mm vč. spárování</t>
  </si>
  <si>
    <t>1,4*0,35*5,94+1,1*0,35*8,1+1,2*0,35*3,24=7,390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</si>
  <si>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</si>
  <si>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STUPNĚ A PRAHY VODNÍCH KORYT Z PROSTÉHO BETONU C25/30
příčný práh 500/800 mm přepadu</t>
  </si>
  <si>
    <t>2*0,5*0,8*2=1,600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</si>
</sst>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##\ ###\ ###\ ##0.000"/>
    <numFmt numFmtId="165" formatCode="###\ ###\ ###\ ##0.00"/>
  </numFmts>
  <fonts count="5" x14ac:knownFonts="1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13">
    <xf numFmtId="0" fontId="0" fillId="0" borderId="0" xfId="0"/>
    <xf numFmtId="0" fontId="1" fillId="0" borderId="0" xfId="6" applyNumberFormat="1" applyFont="1" applyFill="1" applyBorder="1" applyAlignment="1" applyProtection="1"/>
    <xf numFmtId="0" fontId="1" fillId="0" borderId="0" xfId="6" applyNumberFormat="1" applyFont="1" applyFill="1" applyBorder="1" applyAlignment="1" applyProtection="1">
      <alignment horizontal="center"/>
    </xf>
    <xf numFmtId="0" fontId="2" fillId="0" borderId="1" xfId="6" applyNumberFormat="1" applyFont="1" applyFill="1" applyBorder="1" applyAlignment="1" applyProtection="1">
      <alignment horizontal="center" wrapText="1"/>
    </xf>
    <xf numFmtId="0" fontId="3" fillId="0" borderId="0" xfId="6" applyNumberFormat="1" applyFont="1" applyFill="1" applyBorder="1" applyAlignment="1" applyProtection="1"/>
    <xf numFmtId="164" fontId="0" fillId="0" borderId="1" xfId="6" applyNumberFormat="1" applyFont="1" applyFill="1" applyBorder="1" applyAlignment="1" applyProtection="1"/>
    <xf numFmtId="0" fontId="3" fillId="0" borderId="2" xfId="6" applyNumberFormat="1" applyFont="1" applyFill="1" applyBorder="1" applyAlignment="1" applyProtection="1"/>
    <xf numFmtId="165" fontId="0" fillId="0" borderId="1" xfId="6" applyNumberFormat="1" applyFont="1" applyFill="1" applyBorder="1" applyAlignment="1" applyProtection="1"/>
    <xf numFmtId="165" fontId="0" fillId="0" borderId="1" xfId="6" applyNumberFormat="1" applyFont="1" applyBorder="1" applyProtection="1">
      <protection locked="0"/>
    </xf>
    <xf numFmtId="0" fontId="0" fillId="0" borderId="1" xfId="6" applyNumberFormat="1" applyFont="1" applyFill="1" applyBorder="1" applyAlignment="1" applyProtection="1">
      <alignment wrapText="1"/>
    </xf>
    <xf numFmtId="0" fontId="0" fillId="0" borderId="0" xfId="6" applyNumberFormat="1" applyFont="1" applyFill="1" applyBorder="1" applyAlignment="1" applyProtection="1">
      <alignment wrapText="1" shrinkToFit="1"/>
    </xf>
    <xf numFmtId="165" fontId="3" fillId="2" borderId="0" xfId="6" applyNumberFormat="1" applyFont="1" applyFill="1" applyBorder="1" applyAlignment="1" applyProtection="1"/>
    <xf numFmtId="0" fontId="2" fillId="0" borderId="1" xfId="6" applyNumberFormat="1" applyFont="1" applyFill="1" applyBorder="1" applyAlignment="1" applyProtection="1">
      <alignment horizont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workbookViewId="0">
      <pane ySplit="10" topLeftCell="A11" activePane="bottomLeft" state="frozen"/>
      <selection pane="bottomLeft" activeCell="E14" sqref="E14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1" t="s">
        <v>0</v>
      </c>
      <c r="C1" t="s">
        <v>1</v>
      </c>
    </row>
    <row r="2" spans="1:16" ht="12.75" customHeight="1" x14ac:dyDescent="0.25">
      <c r="C2" s="2" t="s">
        <v>2</v>
      </c>
    </row>
    <row r="4" spans="1:16" ht="12.75" customHeight="1" x14ac:dyDescent="0.25">
      <c r="A4" t="s">
        <v>3</v>
      </c>
      <c r="C4" s="1" t="s">
        <v>6</v>
      </c>
      <c r="D4" s="1"/>
      <c r="E4" s="1" t="s">
        <v>7</v>
      </c>
    </row>
    <row r="5" spans="1:16" ht="12.75" customHeight="1" x14ac:dyDescent="0.25">
      <c r="A5" t="s">
        <v>4</v>
      </c>
      <c r="C5" s="1" t="s">
        <v>8</v>
      </c>
      <c r="D5" s="1"/>
      <c r="E5" s="1" t="s">
        <v>9</v>
      </c>
    </row>
    <row r="6" spans="1:16" ht="12.75" customHeight="1" x14ac:dyDescent="0.25">
      <c r="A6" t="s">
        <v>5</v>
      </c>
      <c r="C6" s="1" t="s">
        <v>8</v>
      </c>
      <c r="D6" s="1"/>
      <c r="E6" s="1" t="s">
        <v>9</v>
      </c>
    </row>
    <row r="7" spans="1:16" ht="12.75" customHeight="1" x14ac:dyDescent="0.25">
      <c r="A7" t="s">
        <v>10</v>
      </c>
      <c r="C7" s="1"/>
      <c r="D7" s="1"/>
      <c r="E7" s="1"/>
    </row>
    <row r="8" spans="1:16" ht="12.75" customHeight="1" x14ac:dyDescent="0.2">
      <c r="A8" s="12" t="s">
        <v>11</v>
      </c>
      <c r="B8" s="12" t="s">
        <v>13</v>
      </c>
      <c r="C8" s="12" t="s">
        <v>14</v>
      </c>
      <c r="D8" s="12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/>
    </row>
    <row r="9" spans="1:16" ht="14.25" x14ac:dyDescent="0.2">
      <c r="A9" s="12"/>
      <c r="B9" s="12"/>
      <c r="C9" s="12"/>
      <c r="D9" s="12"/>
      <c r="E9" s="12"/>
      <c r="F9" s="12"/>
      <c r="G9" s="12"/>
      <c r="H9" s="3" t="s">
        <v>20</v>
      </c>
      <c r="I9" s="3" t="s">
        <v>21</v>
      </c>
    </row>
    <row r="10" spans="1:16" ht="14.25" x14ac:dyDescent="0.2">
      <c r="A10" s="3" t="s">
        <v>12</v>
      </c>
      <c r="B10" s="3" t="s">
        <v>22</v>
      </c>
      <c r="C10" s="3" t="s">
        <v>23</v>
      </c>
      <c r="D10" s="3" t="s">
        <v>24</v>
      </c>
      <c r="E10" s="3" t="s">
        <v>25</v>
      </c>
      <c r="F10" s="3" t="s">
        <v>26</v>
      </c>
      <c r="G10" s="3" t="s">
        <v>27</v>
      </c>
      <c r="H10" s="3" t="s">
        <v>28</v>
      </c>
      <c r="I10" s="3" t="s">
        <v>29</v>
      </c>
    </row>
    <row r="11" spans="1:16" ht="12.75" customHeight="1" x14ac:dyDescent="0.2">
      <c r="A11" s="4"/>
      <c r="B11" s="4"/>
      <c r="C11" s="4" t="s">
        <v>31</v>
      </c>
      <c r="D11" s="4"/>
      <c r="E11" s="4" t="s">
        <v>30</v>
      </c>
      <c r="F11" s="4"/>
      <c r="G11" s="6"/>
      <c r="H11" s="4"/>
      <c r="I11" s="6"/>
    </row>
    <row r="12" spans="1:16" ht="25.5" x14ac:dyDescent="0.2">
      <c r="A12" s="9">
        <v>1</v>
      </c>
      <c r="B12" s="9" t="s">
        <v>32</v>
      </c>
      <c r="C12" s="9" t="s">
        <v>33</v>
      </c>
      <c r="D12" s="9" t="s">
        <v>34</v>
      </c>
      <c r="E12" s="9" t="s">
        <v>35</v>
      </c>
      <c r="F12" s="9" t="s">
        <v>36</v>
      </c>
      <c r="G12" s="5">
        <v>45.968000000000004</v>
      </c>
      <c r="H12" s="8"/>
      <c r="I12" s="7">
        <f>ROUND((H12*G12),2)</f>
        <v>0</v>
      </c>
    </row>
    <row r="13" spans="1:16" ht="51" x14ac:dyDescent="0.2">
      <c r="E13" s="10" t="s">
        <v>37</v>
      </c>
    </row>
    <row r="14" spans="1:16" ht="25.5" x14ac:dyDescent="0.2">
      <c r="E14" s="10" t="s">
        <v>38</v>
      </c>
    </row>
    <row r="15" spans="1:16" ht="12.75" customHeight="1" x14ac:dyDescent="0.2">
      <c r="A15" s="11"/>
      <c r="B15" s="11"/>
      <c r="C15" s="11" t="s">
        <v>31</v>
      </c>
      <c r="D15" s="11"/>
      <c r="E15" s="11" t="s">
        <v>30</v>
      </c>
      <c r="F15" s="11"/>
      <c r="G15" s="11"/>
      <c r="H15" s="11"/>
      <c r="I15" s="11">
        <f>SUM(I12:I14)</f>
        <v>0</v>
      </c>
      <c r="P15">
        <f>ROUND(SUM(P12:P14),2)</f>
        <v>0</v>
      </c>
    </row>
    <row r="17" spans="1:16" ht="12.75" customHeight="1" x14ac:dyDescent="0.2">
      <c r="A17" s="4"/>
      <c r="B17" s="4"/>
      <c r="C17" s="4" t="s">
        <v>12</v>
      </c>
      <c r="D17" s="4"/>
      <c r="E17" s="4" t="s">
        <v>39</v>
      </c>
      <c r="F17" s="4"/>
      <c r="G17" s="6"/>
      <c r="H17" s="4"/>
      <c r="I17" s="6"/>
    </row>
    <row r="18" spans="1:16" ht="25.5" x14ac:dyDescent="0.2">
      <c r="A18" s="9">
        <v>2</v>
      </c>
      <c r="B18" s="9" t="s">
        <v>32</v>
      </c>
      <c r="C18" s="9" t="s">
        <v>40</v>
      </c>
      <c r="D18" s="9" t="s">
        <v>34</v>
      </c>
      <c r="E18" s="9" t="s">
        <v>41</v>
      </c>
      <c r="F18" s="9" t="s">
        <v>42</v>
      </c>
      <c r="G18" s="5">
        <v>206.5</v>
      </c>
      <c r="H18" s="8"/>
      <c r="I18" s="7">
        <f>ROUND((H18*G18),2)</f>
        <v>0</v>
      </c>
    </row>
    <row r="19" spans="1:16" x14ac:dyDescent="0.2">
      <c r="E19" s="10" t="s">
        <v>43</v>
      </c>
    </row>
    <row r="20" spans="1:16" ht="318.75" x14ac:dyDescent="0.2">
      <c r="E20" s="10" t="s">
        <v>44</v>
      </c>
    </row>
    <row r="21" spans="1:16" ht="12.75" customHeight="1" x14ac:dyDescent="0.2">
      <c r="A21" s="11"/>
      <c r="B21" s="11"/>
      <c r="C21" s="11" t="s">
        <v>12</v>
      </c>
      <c r="D21" s="11"/>
      <c r="E21" s="11" t="s">
        <v>39</v>
      </c>
      <c r="F21" s="11"/>
      <c r="G21" s="11"/>
      <c r="H21" s="11"/>
      <c r="I21" s="11">
        <f>SUM(I18:I20)</f>
        <v>0</v>
      </c>
      <c r="P21">
        <f>ROUND(SUM(P18:P20),2)</f>
        <v>0</v>
      </c>
    </row>
    <row r="23" spans="1:16" ht="12.75" customHeight="1" x14ac:dyDescent="0.2">
      <c r="A23" s="4"/>
      <c r="B23" s="4"/>
      <c r="C23" s="4" t="s">
        <v>29</v>
      </c>
      <c r="D23" s="4"/>
      <c r="E23" s="4" t="s">
        <v>45</v>
      </c>
      <c r="F23" s="4"/>
      <c r="G23" s="6"/>
      <c r="H23" s="4"/>
      <c r="I23" s="6"/>
    </row>
    <row r="24" spans="1:16" ht="25.5" x14ac:dyDescent="0.2">
      <c r="A24" s="9">
        <v>3</v>
      </c>
      <c r="B24" s="9" t="s">
        <v>32</v>
      </c>
      <c r="C24" s="9" t="s">
        <v>46</v>
      </c>
      <c r="D24" s="9" t="s">
        <v>34</v>
      </c>
      <c r="E24" s="9" t="s">
        <v>47</v>
      </c>
      <c r="F24" s="9" t="s">
        <v>48</v>
      </c>
      <c r="G24" s="5">
        <v>17.2</v>
      </c>
      <c r="H24" s="8"/>
      <c r="I24" s="7">
        <f>ROUND((H24*G24),2)</f>
        <v>0</v>
      </c>
    </row>
    <row r="25" spans="1:16" x14ac:dyDescent="0.2">
      <c r="E25" s="10" t="s">
        <v>49</v>
      </c>
    </row>
    <row r="26" spans="1:16" ht="38.25" x14ac:dyDescent="0.2">
      <c r="E26" s="10" t="s">
        <v>50</v>
      </c>
    </row>
    <row r="27" spans="1:16" ht="38.25" x14ac:dyDescent="0.2">
      <c r="A27" s="9">
        <v>4</v>
      </c>
      <c r="B27" s="9" t="s">
        <v>32</v>
      </c>
      <c r="C27" s="9" t="s">
        <v>51</v>
      </c>
      <c r="D27" s="9" t="s">
        <v>34</v>
      </c>
      <c r="E27" s="9" t="s">
        <v>52</v>
      </c>
      <c r="F27" s="9" t="s">
        <v>48</v>
      </c>
      <c r="G27" s="5">
        <v>24.7</v>
      </c>
      <c r="H27" s="8"/>
      <c r="I27" s="7">
        <f>ROUND((H27*G27),2)</f>
        <v>0</v>
      </c>
    </row>
    <row r="28" spans="1:16" x14ac:dyDescent="0.2">
      <c r="E28" s="10" t="s">
        <v>53</v>
      </c>
    </row>
    <row r="29" spans="1:16" ht="38.25" x14ac:dyDescent="0.2">
      <c r="E29" s="10" t="s">
        <v>50</v>
      </c>
    </row>
    <row r="30" spans="1:16" ht="25.5" x14ac:dyDescent="0.2">
      <c r="A30" s="9">
        <v>5</v>
      </c>
      <c r="B30" s="9" t="s">
        <v>32</v>
      </c>
      <c r="C30" s="9" t="s">
        <v>54</v>
      </c>
      <c r="D30" s="9" t="s">
        <v>34</v>
      </c>
      <c r="E30" s="9" t="s">
        <v>55</v>
      </c>
      <c r="F30" s="9" t="s">
        <v>56</v>
      </c>
      <c r="G30" s="5">
        <v>2</v>
      </c>
      <c r="H30" s="8"/>
      <c r="I30" s="7">
        <f>ROUND((H30*G30),2)</f>
        <v>0</v>
      </c>
    </row>
    <row r="31" spans="1:16" x14ac:dyDescent="0.2">
      <c r="E31" s="10" t="s">
        <v>57</v>
      </c>
    </row>
    <row r="32" spans="1:16" ht="25.5" x14ac:dyDescent="0.2">
      <c r="A32" s="9">
        <v>6</v>
      </c>
      <c r="B32" s="9" t="s">
        <v>32</v>
      </c>
      <c r="C32" s="9" t="s">
        <v>58</v>
      </c>
      <c r="D32" s="9" t="s">
        <v>34</v>
      </c>
      <c r="E32" s="9" t="s">
        <v>59</v>
      </c>
      <c r="F32" s="9" t="s">
        <v>42</v>
      </c>
      <c r="G32" s="5">
        <v>0.64800000000000002</v>
      </c>
      <c r="H32" s="8"/>
      <c r="I32" s="7">
        <f>ROUND((H32*G32),2)</f>
        <v>0</v>
      </c>
    </row>
    <row r="33" spans="1:16" x14ac:dyDescent="0.2">
      <c r="E33" s="10" t="s">
        <v>60</v>
      </c>
    </row>
    <row r="34" spans="1:16" ht="102" x14ac:dyDescent="0.2">
      <c r="E34" s="10" t="s">
        <v>61</v>
      </c>
    </row>
    <row r="35" spans="1:16" ht="25.5" x14ac:dyDescent="0.2">
      <c r="A35" s="9">
        <v>7</v>
      </c>
      <c r="B35" s="9" t="s">
        <v>32</v>
      </c>
      <c r="C35" s="9" t="s">
        <v>62</v>
      </c>
      <c r="D35" s="9" t="s">
        <v>34</v>
      </c>
      <c r="E35" s="9" t="s">
        <v>63</v>
      </c>
      <c r="F35" s="9" t="s">
        <v>42</v>
      </c>
      <c r="G35" s="5">
        <v>88.003</v>
      </c>
      <c r="H35" s="8"/>
      <c r="I35" s="7">
        <f>ROUND((H35*G35),2)</f>
        <v>0</v>
      </c>
    </row>
    <row r="36" spans="1:16" ht="63.75" x14ac:dyDescent="0.2">
      <c r="E36" s="10" t="s">
        <v>64</v>
      </c>
    </row>
    <row r="37" spans="1:16" ht="102" x14ac:dyDescent="0.2">
      <c r="E37" s="10" t="s">
        <v>61</v>
      </c>
    </row>
    <row r="38" spans="1:16" ht="25.5" x14ac:dyDescent="0.2">
      <c r="A38" s="9">
        <v>8</v>
      </c>
      <c r="B38" s="9" t="s">
        <v>32</v>
      </c>
      <c r="C38" s="9" t="s">
        <v>65</v>
      </c>
      <c r="D38" s="9" t="s">
        <v>34</v>
      </c>
      <c r="E38" s="9" t="s">
        <v>66</v>
      </c>
      <c r="F38" s="9" t="s">
        <v>42</v>
      </c>
      <c r="G38" s="5">
        <v>5.82</v>
      </c>
      <c r="H38" s="8"/>
      <c r="I38" s="7">
        <f>ROUND((H38*G38),2)</f>
        <v>0</v>
      </c>
    </row>
    <row r="39" spans="1:16" x14ac:dyDescent="0.2">
      <c r="E39" s="10" t="s">
        <v>67</v>
      </c>
    </row>
    <row r="40" spans="1:16" ht="102" x14ac:dyDescent="0.2">
      <c r="E40" s="10" t="s">
        <v>61</v>
      </c>
    </row>
    <row r="41" spans="1:16" ht="25.5" x14ac:dyDescent="0.2">
      <c r="A41" s="9">
        <v>9</v>
      </c>
      <c r="B41" s="9" t="s">
        <v>32</v>
      </c>
      <c r="C41" s="9" t="s">
        <v>68</v>
      </c>
      <c r="D41" s="9" t="s">
        <v>34</v>
      </c>
      <c r="E41" s="9" t="s">
        <v>69</v>
      </c>
      <c r="F41" s="9" t="s">
        <v>42</v>
      </c>
      <c r="G41" s="5">
        <v>9.85</v>
      </c>
      <c r="H41" s="8"/>
      <c r="I41" s="7">
        <f>ROUND((H41*G41),2)</f>
        <v>0</v>
      </c>
    </row>
    <row r="42" spans="1:16" ht="63.75" x14ac:dyDescent="0.2">
      <c r="E42" s="10" t="s">
        <v>70</v>
      </c>
    </row>
    <row r="43" spans="1:16" ht="102" x14ac:dyDescent="0.2">
      <c r="E43" s="10" t="s">
        <v>61</v>
      </c>
    </row>
    <row r="44" spans="1:16" ht="25.5" x14ac:dyDescent="0.2">
      <c r="A44" s="9">
        <v>10</v>
      </c>
      <c r="B44" s="9" t="s">
        <v>32</v>
      </c>
      <c r="C44" s="9" t="s">
        <v>71</v>
      </c>
      <c r="D44" s="9" t="s">
        <v>34</v>
      </c>
      <c r="E44" s="9" t="s">
        <v>72</v>
      </c>
      <c r="F44" s="9" t="s">
        <v>36</v>
      </c>
      <c r="G44" s="5">
        <v>0.3</v>
      </c>
      <c r="H44" s="8"/>
      <c r="I44" s="7">
        <f>ROUND((H44*G44),2)</f>
        <v>0</v>
      </c>
    </row>
    <row r="45" spans="1:16" x14ac:dyDescent="0.2">
      <c r="E45" s="10" t="s">
        <v>73</v>
      </c>
    </row>
    <row r="46" spans="1:16" ht="102" x14ac:dyDescent="0.2">
      <c r="E46" s="10" t="s">
        <v>74</v>
      </c>
    </row>
    <row r="47" spans="1:16" ht="12.75" customHeight="1" x14ac:dyDescent="0.2">
      <c r="A47" s="11"/>
      <c r="B47" s="11"/>
      <c r="C47" s="11" t="s">
        <v>29</v>
      </c>
      <c r="D47" s="11"/>
      <c r="E47" s="11" t="s">
        <v>45</v>
      </c>
      <c r="F47" s="11"/>
      <c r="G47" s="11"/>
      <c r="H47" s="11"/>
      <c r="I47" s="11">
        <f>SUM(I24:I46)</f>
        <v>0</v>
      </c>
      <c r="P47">
        <f>ROUND(SUM(P24:P46),2)</f>
        <v>0</v>
      </c>
    </row>
    <row r="49" spans="1:16" ht="12.75" customHeight="1" x14ac:dyDescent="0.2">
      <c r="A49" s="11"/>
      <c r="B49" s="11"/>
      <c r="C49" s="11"/>
      <c r="D49" s="11"/>
      <c r="E49" s="11" t="s">
        <v>75</v>
      </c>
      <c r="F49" s="11"/>
      <c r="G49" s="11"/>
      <c r="H49" s="11"/>
      <c r="I49" s="11">
        <f>+I15+I21+I47</f>
        <v>0</v>
      </c>
      <c r="P49">
        <f>+P15+P21+P47</f>
        <v>0</v>
      </c>
    </row>
    <row r="51" spans="1:16" ht="12.75" customHeight="1" x14ac:dyDescent="0.2">
      <c r="A51" s="4" t="s">
        <v>76</v>
      </c>
      <c r="B51" s="4"/>
      <c r="C51" s="4"/>
      <c r="D51" s="4"/>
      <c r="E51" s="4"/>
      <c r="F51" s="4"/>
      <c r="G51" s="4"/>
      <c r="H51" s="4"/>
      <c r="I51" s="4"/>
    </row>
    <row r="52" spans="1:16" ht="12.75" customHeight="1" x14ac:dyDescent="0.2">
      <c r="A52" s="4"/>
      <c r="B52" s="4"/>
      <c r="C52" s="4"/>
      <c r="D52" s="4"/>
      <c r="E52" s="4" t="s">
        <v>77</v>
      </c>
      <c r="F52" s="4"/>
      <c r="G52" s="4"/>
      <c r="H52" s="4"/>
      <c r="I52" s="4"/>
    </row>
    <row r="53" spans="1:16" ht="12.75" customHeight="1" x14ac:dyDescent="0.2">
      <c r="A53" s="11"/>
      <c r="B53" s="11"/>
      <c r="C53" s="11"/>
      <c r="D53" s="11"/>
      <c r="E53" s="11" t="s">
        <v>78</v>
      </c>
      <c r="F53" s="11"/>
      <c r="G53" s="11"/>
      <c r="H53" s="11"/>
      <c r="I53" s="11">
        <v>0</v>
      </c>
      <c r="P53">
        <v>0</v>
      </c>
    </row>
    <row r="54" spans="1:16" ht="12.75" customHeight="1" x14ac:dyDescent="0.2">
      <c r="A54" s="11"/>
      <c r="B54" s="11"/>
      <c r="C54" s="11"/>
      <c r="D54" s="11"/>
      <c r="E54" s="11" t="s">
        <v>79</v>
      </c>
      <c r="F54" s="11"/>
      <c r="G54" s="11"/>
      <c r="H54" s="11"/>
      <c r="I54" s="11"/>
    </row>
    <row r="55" spans="1:16" ht="12.75" customHeight="1" x14ac:dyDescent="0.2">
      <c r="A55" s="11"/>
      <c r="B55" s="11"/>
      <c r="C55" s="11"/>
      <c r="D55" s="11"/>
      <c r="E55" s="11" t="s">
        <v>80</v>
      </c>
      <c r="F55" s="11"/>
      <c r="G55" s="11"/>
      <c r="H55" s="11"/>
      <c r="I55" s="11">
        <v>0</v>
      </c>
      <c r="P55">
        <v>0</v>
      </c>
    </row>
    <row r="56" spans="1:16" ht="12.75" customHeight="1" x14ac:dyDescent="0.2">
      <c r="A56" s="11"/>
      <c r="B56" s="11"/>
      <c r="C56" s="11"/>
      <c r="D56" s="11"/>
      <c r="E56" s="11" t="s">
        <v>81</v>
      </c>
      <c r="F56" s="11"/>
      <c r="G56" s="11"/>
      <c r="H56" s="11"/>
      <c r="I56" s="11">
        <f>I53+I55</f>
        <v>0</v>
      </c>
      <c r="P56">
        <f>P53+P55</f>
        <v>0</v>
      </c>
    </row>
    <row r="58" spans="1:16" ht="12.75" customHeight="1" x14ac:dyDescent="0.2">
      <c r="A58" s="11"/>
      <c r="B58" s="11"/>
      <c r="C58" s="11"/>
      <c r="D58" s="11"/>
      <c r="E58" s="11" t="s">
        <v>81</v>
      </c>
      <c r="F58" s="11"/>
      <c r="G58" s="11"/>
      <c r="H58" s="11"/>
      <c r="I58" s="11">
        <f>I49+I56</f>
        <v>0</v>
      </c>
      <c r="P58">
        <f>P49+P56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9" ht="12.75" customHeight="1" x14ac:dyDescent="0.25">
      <c r="A1" s="1" t="s">
        <v>0</v>
      </c>
      <c r="C1" t="s">
        <v>1</v>
      </c>
    </row>
    <row r="2" spans="1:9" ht="12.75" customHeight="1" x14ac:dyDescent="0.25">
      <c r="C2" s="2" t="s">
        <v>2</v>
      </c>
    </row>
    <row r="4" spans="1:9" ht="12.75" customHeight="1" x14ac:dyDescent="0.25">
      <c r="A4" t="s">
        <v>3</v>
      </c>
      <c r="C4" s="1" t="s">
        <v>6</v>
      </c>
      <c r="D4" s="1"/>
      <c r="E4" s="1" t="s">
        <v>7</v>
      </c>
    </row>
    <row r="5" spans="1:9" ht="12.75" customHeight="1" x14ac:dyDescent="0.25">
      <c r="A5" t="s">
        <v>4</v>
      </c>
      <c r="C5" s="1" t="s">
        <v>82</v>
      </c>
      <c r="D5" s="1"/>
      <c r="E5" s="1" t="s">
        <v>83</v>
      </c>
    </row>
    <row r="6" spans="1:9" ht="12.75" customHeight="1" x14ac:dyDescent="0.25">
      <c r="A6" t="s">
        <v>5</v>
      </c>
      <c r="C6" s="1" t="s">
        <v>82</v>
      </c>
      <c r="D6" s="1"/>
      <c r="E6" s="1" t="s">
        <v>83</v>
      </c>
    </row>
    <row r="7" spans="1:9" ht="12.75" customHeight="1" x14ac:dyDescent="0.25">
      <c r="A7" t="s">
        <v>10</v>
      </c>
      <c r="C7" s="1"/>
      <c r="D7" s="1"/>
      <c r="E7" s="1"/>
    </row>
    <row r="8" spans="1:9" ht="12.75" customHeight="1" x14ac:dyDescent="0.2">
      <c r="A8" s="12" t="s">
        <v>11</v>
      </c>
      <c r="B8" s="12" t="s">
        <v>13</v>
      </c>
      <c r="C8" s="12" t="s">
        <v>14</v>
      </c>
      <c r="D8" s="12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/>
    </row>
    <row r="9" spans="1:9" ht="14.25" x14ac:dyDescent="0.2">
      <c r="A9" s="12"/>
      <c r="B9" s="12"/>
      <c r="C9" s="12"/>
      <c r="D9" s="12"/>
      <c r="E9" s="12"/>
      <c r="F9" s="12"/>
      <c r="G9" s="12"/>
      <c r="H9" s="3" t="s">
        <v>20</v>
      </c>
      <c r="I9" s="3" t="s">
        <v>21</v>
      </c>
    </row>
    <row r="10" spans="1:9" ht="14.25" x14ac:dyDescent="0.2">
      <c r="A10" s="3" t="s">
        <v>12</v>
      </c>
      <c r="B10" s="3" t="s">
        <v>22</v>
      </c>
      <c r="C10" s="3" t="s">
        <v>23</v>
      </c>
      <c r="D10" s="3" t="s">
        <v>24</v>
      </c>
      <c r="E10" s="3" t="s">
        <v>25</v>
      </c>
      <c r="F10" s="3" t="s">
        <v>26</v>
      </c>
      <c r="G10" s="3" t="s">
        <v>27</v>
      </c>
      <c r="H10" s="3" t="s">
        <v>28</v>
      </c>
      <c r="I10" s="3" t="s">
        <v>29</v>
      </c>
    </row>
    <row r="11" spans="1:9" ht="12.75" customHeight="1" x14ac:dyDescent="0.2">
      <c r="A11" s="4"/>
      <c r="B11" s="4"/>
      <c r="C11" s="4" t="s">
        <v>31</v>
      </c>
      <c r="D11" s="4"/>
      <c r="E11" s="4" t="s">
        <v>30</v>
      </c>
      <c r="F11" s="4"/>
      <c r="G11" s="6"/>
      <c r="H11" s="4"/>
      <c r="I11" s="6"/>
    </row>
    <row r="12" spans="1:9" ht="51" x14ac:dyDescent="0.2">
      <c r="A12" s="9">
        <v>1</v>
      </c>
      <c r="B12" s="9" t="s">
        <v>32</v>
      </c>
      <c r="C12" s="9" t="s">
        <v>84</v>
      </c>
      <c r="D12" s="9" t="s">
        <v>34</v>
      </c>
      <c r="E12" s="9" t="s">
        <v>85</v>
      </c>
      <c r="F12" s="9" t="s">
        <v>86</v>
      </c>
      <c r="G12" s="5">
        <v>2</v>
      </c>
      <c r="H12" s="8"/>
      <c r="I12" s="7">
        <f>ROUND((H12*G12),2)</f>
        <v>0</v>
      </c>
    </row>
    <row r="13" spans="1:9" x14ac:dyDescent="0.2">
      <c r="E13" s="10" t="s">
        <v>87</v>
      </c>
    </row>
    <row r="14" spans="1:9" ht="25.5" x14ac:dyDescent="0.2">
      <c r="A14" s="9">
        <v>2</v>
      </c>
      <c r="B14" s="9" t="s">
        <v>32</v>
      </c>
      <c r="C14" s="9" t="s">
        <v>88</v>
      </c>
      <c r="D14" s="9" t="s">
        <v>89</v>
      </c>
      <c r="E14" s="9" t="s">
        <v>90</v>
      </c>
      <c r="F14" s="9" t="s">
        <v>86</v>
      </c>
      <c r="G14" s="5">
        <v>1</v>
      </c>
      <c r="H14" s="8"/>
      <c r="I14" s="7">
        <f>ROUND((H14*G14),2)</f>
        <v>0</v>
      </c>
    </row>
    <row r="15" spans="1:9" ht="38.25" x14ac:dyDescent="0.2">
      <c r="E15" s="10" t="s">
        <v>91</v>
      </c>
    </row>
    <row r="16" spans="1:9" ht="25.5" x14ac:dyDescent="0.2">
      <c r="A16" s="9">
        <v>3</v>
      </c>
      <c r="B16" s="9" t="s">
        <v>32</v>
      </c>
      <c r="C16" s="9" t="s">
        <v>88</v>
      </c>
      <c r="D16" s="9" t="s">
        <v>92</v>
      </c>
      <c r="E16" s="9" t="s">
        <v>93</v>
      </c>
      <c r="F16" s="9" t="s">
        <v>86</v>
      </c>
      <c r="G16" s="5">
        <v>1</v>
      </c>
      <c r="H16" s="8"/>
      <c r="I16" s="7">
        <f>ROUND((H16*G16),2)</f>
        <v>0</v>
      </c>
    </row>
    <row r="17" spans="1:9" ht="38.25" x14ac:dyDescent="0.2">
      <c r="E17" s="10" t="s">
        <v>91</v>
      </c>
    </row>
    <row r="18" spans="1:9" ht="25.5" x14ac:dyDescent="0.2">
      <c r="A18" s="9">
        <v>4</v>
      </c>
      <c r="B18" s="9" t="s">
        <v>32</v>
      </c>
      <c r="C18" s="9" t="s">
        <v>88</v>
      </c>
      <c r="D18" s="9" t="s">
        <v>94</v>
      </c>
      <c r="E18" s="9" t="s">
        <v>95</v>
      </c>
      <c r="F18" s="9" t="s">
        <v>86</v>
      </c>
      <c r="G18" s="5">
        <v>1</v>
      </c>
      <c r="H18" s="8"/>
      <c r="I18" s="7">
        <f>ROUND((H18*G18),2)</f>
        <v>0</v>
      </c>
    </row>
    <row r="19" spans="1:9" ht="38.25" x14ac:dyDescent="0.2">
      <c r="E19" s="10" t="s">
        <v>91</v>
      </c>
    </row>
    <row r="20" spans="1:9" ht="38.25" x14ac:dyDescent="0.2">
      <c r="A20" s="9">
        <v>5</v>
      </c>
      <c r="B20" s="9" t="s">
        <v>32</v>
      </c>
      <c r="C20" s="9" t="s">
        <v>88</v>
      </c>
      <c r="D20" s="9" t="s">
        <v>96</v>
      </c>
      <c r="E20" s="9" t="s">
        <v>97</v>
      </c>
      <c r="F20" s="9" t="s">
        <v>86</v>
      </c>
      <c r="G20" s="5">
        <v>1</v>
      </c>
      <c r="H20" s="8"/>
      <c r="I20" s="7">
        <f>ROUND((H20*G20),2)</f>
        <v>0</v>
      </c>
    </row>
    <row r="21" spans="1:9" ht="38.25" x14ac:dyDescent="0.2">
      <c r="E21" s="10" t="s">
        <v>91</v>
      </c>
    </row>
    <row r="22" spans="1:9" ht="25.5" x14ac:dyDescent="0.2">
      <c r="A22" s="9">
        <v>6</v>
      </c>
      <c r="B22" s="9" t="s">
        <v>32</v>
      </c>
      <c r="C22" s="9" t="s">
        <v>98</v>
      </c>
      <c r="D22" s="9" t="s">
        <v>34</v>
      </c>
      <c r="E22" s="9" t="s">
        <v>99</v>
      </c>
      <c r="F22" s="9" t="s">
        <v>86</v>
      </c>
      <c r="G22" s="5">
        <v>1</v>
      </c>
      <c r="H22" s="8"/>
      <c r="I22" s="7">
        <f>ROUND((H22*G22),2)</f>
        <v>0</v>
      </c>
    </row>
    <row r="23" spans="1:9" x14ac:dyDescent="0.2">
      <c r="E23" s="10" t="s">
        <v>87</v>
      </c>
    </row>
    <row r="24" spans="1:9" ht="25.5" x14ac:dyDescent="0.2">
      <c r="A24" s="9">
        <v>7</v>
      </c>
      <c r="B24" s="9" t="s">
        <v>32</v>
      </c>
      <c r="C24" s="9" t="s">
        <v>100</v>
      </c>
      <c r="D24" s="9" t="s">
        <v>34</v>
      </c>
      <c r="E24" s="9" t="s">
        <v>101</v>
      </c>
      <c r="F24" s="9" t="s">
        <v>56</v>
      </c>
      <c r="G24" s="5">
        <v>1</v>
      </c>
      <c r="H24" s="8"/>
      <c r="I24" s="7">
        <f>ROUND((H24*G24),2)</f>
        <v>0</v>
      </c>
    </row>
    <row r="25" spans="1:9" x14ac:dyDescent="0.2">
      <c r="E25" s="10" t="s">
        <v>87</v>
      </c>
    </row>
    <row r="26" spans="1:9" ht="25.5" x14ac:dyDescent="0.2">
      <c r="A26" s="9">
        <v>8</v>
      </c>
      <c r="B26" s="9" t="s">
        <v>32</v>
      </c>
      <c r="C26" s="9" t="s">
        <v>102</v>
      </c>
      <c r="D26" s="9" t="s">
        <v>34</v>
      </c>
      <c r="E26" s="9" t="s">
        <v>103</v>
      </c>
      <c r="F26" s="9" t="s">
        <v>86</v>
      </c>
      <c r="G26" s="5">
        <v>1</v>
      </c>
      <c r="H26" s="8"/>
      <c r="I26" s="7">
        <f>ROUND((H26*G26),2)</f>
        <v>0</v>
      </c>
    </row>
    <row r="27" spans="1:9" x14ac:dyDescent="0.2">
      <c r="E27" s="10" t="s">
        <v>87</v>
      </c>
    </row>
    <row r="28" spans="1:9" ht="25.5" x14ac:dyDescent="0.2">
      <c r="A28" s="9">
        <v>9</v>
      </c>
      <c r="B28" s="9" t="s">
        <v>32</v>
      </c>
      <c r="C28" s="9" t="s">
        <v>104</v>
      </c>
      <c r="D28" s="9" t="s">
        <v>34</v>
      </c>
      <c r="E28" s="9" t="s">
        <v>105</v>
      </c>
      <c r="F28" s="9" t="s">
        <v>86</v>
      </c>
      <c r="G28" s="5">
        <v>1</v>
      </c>
      <c r="H28" s="8"/>
      <c r="I28" s="7">
        <f>ROUND((H28*G28),2)</f>
        <v>0</v>
      </c>
    </row>
    <row r="29" spans="1:9" x14ac:dyDescent="0.2">
      <c r="E29" s="10" t="s">
        <v>87</v>
      </c>
    </row>
    <row r="30" spans="1:9" ht="25.5" x14ac:dyDescent="0.2">
      <c r="A30" s="9">
        <v>10</v>
      </c>
      <c r="B30" s="9" t="s">
        <v>32</v>
      </c>
      <c r="C30" s="9" t="s">
        <v>106</v>
      </c>
      <c r="D30" s="9" t="s">
        <v>34</v>
      </c>
      <c r="E30" s="9" t="s">
        <v>107</v>
      </c>
      <c r="F30" s="9" t="s">
        <v>56</v>
      </c>
      <c r="G30" s="5">
        <v>2</v>
      </c>
      <c r="H30" s="8"/>
      <c r="I30" s="7">
        <f>ROUND((H30*G30),2)</f>
        <v>0</v>
      </c>
    </row>
    <row r="31" spans="1:9" x14ac:dyDescent="0.2">
      <c r="E31" s="10" t="s">
        <v>87</v>
      </c>
    </row>
    <row r="32" spans="1:9" ht="38.25" x14ac:dyDescent="0.2">
      <c r="A32" s="9">
        <v>11</v>
      </c>
      <c r="B32" s="9" t="s">
        <v>32</v>
      </c>
      <c r="C32" s="9" t="s">
        <v>108</v>
      </c>
      <c r="D32" s="9" t="s">
        <v>34</v>
      </c>
      <c r="E32" s="9" t="s">
        <v>109</v>
      </c>
      <c r="F32" s="9" t="s">
        <v>56</v>
      </c>
      <c r="G32" s="5">
        <v>1</v>
      </c>
      <c r="H32" s="8"/>
      <c r="I32" s="7">
        <f>ROUND((H32*G32),2)</f>
        <v>0</v>
      </c>
    </row>
    <row r="33" spans="1:16" ht="51" x14ac:dyDescent="0.2">
      <c r="E33" s="10" t="s">
        <v>110</v>
      </c>
    </row>
    <row r="34" spans="1:16" ht="25.5" x14ac:dyDescent="0.2">
      <c r="A34" s="9">
        <v>12</v>
      </c>
      <c r="B34" s="9" t="s">
        <v>32</v>
      </c>
      <c r="C34" s="9" t="s">
        <v>111</v>
      </c>
      <c r="D34" s="9" t="s">
        <v>34</v>
      </c>
      <c r="E34" s="9" t="s">
        <v>112</v>
      </c>
      <c r="F34" s="9" t="s">
        <v>86</v>
      </c>
      <c r="G34" s="5">
        <v>1</v>
      </c>
      <c r="H34" s="8"/>
      <c r="I34" s="7">
        <f>ROUND((H34*G34),2)</f>
        <v>0</v>
      </c>
    </row>
    <row r="35" spans="1:16" x14ac:dyDescent="0.2">
      <c r="E35" s="10" t="s">
        <v>113</v>
      </c>
    </row>
    <row r="36" spans="1:16" ht="38.25" x14ac:dyDescent="0.2">
      <c r="A36" s="9">
        <v>13</v>
      </c>
      <c r="B36" s="9" t="s">
        <v>32</v>
      </c>
      <c r="C36" s="9" t="s">
        <v>114</v>
      </c>
      <c r="D36" s="9" t="s">
        <v>34</v>
      </c>
      <c r="E36" s="9" t="s">
        <v>115</v>
      </c>
      <c r="F36" s="9" t="s">
        <v>86</v>
      </c>
      <c r="G36" s="5">
        <v>1</v>
      </c>
      <c r="H36" s="8"/>
      <c r="I36" s="7">
        <f>ROUND((H36*G36),2)</f>
        <v>0</v>
      </c>
    </row>
    <row r="37" spans="1:16" ht="89.25" x14ac:dyDescent="0.2">
      <c r="E37" s="10" t="s">
        <v>116</v>
      </c>
    </row>
    <row r="38" spans="1:16" ht="12.75" customHeight="1" x14ac:dyDescent="0.2">
      <c r="A38" s="11"/>
      <c r="B38" s="11"/>
      <c r="C38" s="11" t="s">
        <v>31</v>
      </c>
      <c r="D38" s="11"/>
      <c r="E38" s="11" t="s">
        <v>30</v>
      </c>
      <c r="F38" s="11"/>
      <c r="G38" s="11"/>
      <c r="H38" s="11"/>
      <c r="I38" s="11">
        <f>SUM(I12:I37)</f>
        <v>0</v>
      </c>
      <c r="P38">
        <f>ROUND(SUM(P12:P37),2)</f>
        <v>0</v>
      </c>
    </row>
    <row r="40" spans="1:16" ht="12.75" customHeight="1" x14ac:dyDescent="0.2">
      <c r="A40" s="11"/>
      <c r="B40" s="11"/>
      <c r="C40" s="11"/>
      <c r="D40" s="11"/>
      <c r="E40" s="11" t="s">
        <v>75</v>
      </c>
      <c r="F40" s="11"/>
      <c r="G40" s="11"/>
      <c r="H40" s="11"/>
      <c r="I40" s="11">
        <f>+I38</f>
        <v>0</v>
      </c>
      <c r="P40">
        <f>+P38</f>
        <v>0</v>
      </c>
    </row>
    <row r="42" spans="1:16" ht="12.75" customHeight="1" x14ac:dyDescent="0.2">
      <c r="A42" s="4" t="s">
        <v>76</v>
      </c>
      <c r="B42" s="4"/>
      <c r="C42" s="4"/>
      <c r="D42" s="4"/>
      <c r="E42" s="4"/>
      <c r="F42" s="4"/>
      <c r="G42" s="4"/>
      <c r="H42" s="4"/>
      <c r="I42" s="4"/>
    </row>
    <row r="43" spans="1:16" ht="12.75" customHeight="1" x14ac:dyDescent="0.2">
      <c r="A43" s="4"/>
      <c r="B43" s="4"/>
      <c r="C43" s="4"/>
      <c r="D43" s="4"/>
      <c r="E43" s="4" t="s">
        <v>77</v>
      </c>
      <c r="F43" s="4"/>
      <c r="G43" s="4"/>
      <c r="H43" s="4"/>
      <c r="I43" s="4"/>
    </row>
    <row r="44" spans="1:16" ht="12.75" customHeight="1" x14ac:dyDescent="0.2">
      <c r="A44" s="11"/>
      <c r="B44" s="11"/>
      <c r="C44" s="11"/>
      <c r="D44" s="11"/>
      <c r="E44" s="11" t="s">
        <v>78</v>
      </c>
      <c r="F44" s="11"/>
      <c r="G44" s="11"/>
      <c r="H44" s="11"/>
      <c r="I44" s="11">
        <v>0</v>
      </c>
      <c r="P44">
        <v>0</v>
      </c>
    </row>
    <row r="45" spans="1:16" ht="12.75" customHeight="1" x14ac:dyDescent="0.2">
      <c r="A45" s="11"/>
      <c r="B45" s="11"/>
      <c r="C45" s="11"/>
      <c r="D45" s="11"/>
      <c r="E45" s="11" t="s">
        <v>79</v>
      </c>
      <c r="F45" s="11"/>
      <c r="G45" s="11"/>
      <c r="H45" s="11"/>
      <c r="I45" s="11"/>
    </row>
    <row r="46" spans="1:16" ht="12.75" customHeight="1" x14ac:dyDescent="0.2">
      <c r="A46" s="11"/>
      <c r="B46" s="11"/>
      <c r="C46" s="11"/>
      <c r="D46" s="11"/>
      <c r="E46" s="11" t="s">
        <v>80</v>
      </c>
      <c r="F46" s="11"/>
      <c r="G46" s="11"/>
      <c r="H46" s="11"/>
      <c r="I46" s="11">
        <v>0</v>
      </c>
      <c r="P46">
        <v>0</v>
      </c>
    </row>
    <row r="47" spans="1:16" ht="12.75" customHeight="1" x14ac:dyDescent="0.2">
      <c r="A47" s="11"/>
      <c r="B47" s="11"/>
      <c r="C47" s="11"/>
      <c r="D47" s="11"/>
      <c r="E47" s="11" t="s">
        <v>81</v>
      </c>
      <c r="F47" s="11"/>
      <c r="G47" s="11"/>
      <c r="H47" s="11"/>
      <c r="I47" s="11">
        <f>I44+I46</f>
        <v>0</v>
      </c>
      <c r="P47">
        <f>P44+P46</f>
        <v>0</v>
      </c>
    </row>
    <row r="49" spans="1:16" ht="12.75" customHeight="1" x14ac:dyDescent="0.2">
      <c r="A49" s="11"/>
      <c r="B49" s="11"/>
      <c r="C49" s="11"/>
      <c r="D49" s="11"/>
      <c r="E49" s="11" t="s">
        <v>81</v>
      </c>
      <c r="F49" s="11"/>
      <c r="G49" s="11"/>
      <c r="H49" s="11"/>
      <c r="I49" s="11">
        <f>I40+I47</f>
        <v>0</v>
      </c>
      <c r="P49">
        <f>P40+P47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workbookViewId="0">
      <pane ySplit="10" topLeftCell="A35" activePane="bottomLeft" state="frozen"/>
      <selection pane="bottomLeft" activeCell="E14" sqref="E14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9" ht="12.75" customHeight="1" x14ac:dyDescent="0.25">
      <c r="A1" s="1" t="s">
        <v>0</v>
      </c>
      <c r="C1" t="s">
        <v>1</v>
      </c>
    </row>
    <row r="2" spans="1:9" ht="12.75" customHeight="1" x14ac:dyDescent="0.25">
      <c r="C2" s="2" t="s">
        <v>2</v>
      </c>
    </row>
    <row r="4" spans="1:9" ht="12.75" customHeight="1" x14ac:dyDescent="0.25">
      <c r="A4" t="s">
        <v>3</v>
      </c>
      <c r="C4" s="1" t="s">
        <v>6</v>
      </c>
      <c r="D4" s="1"/>
      <c r="E4" s="1" t="s">
        <v>7</v>
      </c>
    </row>
    <row r="5" spans="1:9" ht="12.75" customHeight="1" x14ac:dyDescent="0.25">
      <c r="A5" t="s">
        <v>4</v>
      </c>
      <c r="C5" s="1" t="s">
        <v>117</v>
      </c>
      <c r="D5" s="1"/>
      <c r="E5" s="1" t="s">
        <v>118</v>
      </c>
    </row>
    <row r="6" spans="1:9" ht="12.75" customHeight="1" x14ac:dyDescent="0.25">
      <c r="A6" t="s">
        <v>5</v>
      </c>
      <c r="C6" s="1" t="s">
        <v>117</v>
      </c>
      <c r="D6" s="1"/>
      <c r="E6" s="1" t="s">
        <v>118</v>
      </c>
    </row>
    <row r="7" spans="1:9" ht="12.75" customHeight="1" x14ac:dyDescent="0.25">
      <c r="A7" t="s">
        <v>10</v>
      </c>
      <c r="C7" s="1"/>
      <c r="D7" s="1"/>
      <c r="E7" s="1"/>
    </row>
    <row r="8" spans="1:9" ht="12.75" customHeight="1" x14ac:dyDescent="0.2">
      <c r="A8" s="12" t="s">
        <v>11</v>
      </c>
      <c r="B8" s="12" t="s">
        <v>13</v>
      </c>
      <c r="C8" s="12" t="s">
        <v>14</v>
      </c>
      <c r="D8" s="12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/>
    </row>
    <row r="9" spans="1:9" ht="14.25" x14ac:dyDescent="0.2">
      <c r="A9" s="12"/>
      <c r="B9" s="12"/>
      <c r="C9" s="12"/>
      <c r="D9" s="12"/>
      <c r="E9" s="12"/>
      <c r="F9" s="12"/>
      <c r="G9" s="12"/>
      <c r="H9" s="3" t="s">
        <v>20</v>
      </c>
      <c r="I9" s="3" t="s">
        <v>21</v>
      </c>
    </row>
    <row r="10" spans="1:9" ht="14.25" x14ac:dyDescent="0.2">
      <c r="A10" s="3" t="s">
        <v>12</v>
      </c>
      <c r="B10" s="3" t="s">
        <v>22</v>
      </c>
      <c r="C10" s="3" t="s">
        <v>23</v>
      </c>
      <c r="D10" s="3" t="s">
        <v>24</v>
      </c>
      <c r="E10" s="3" t="s">
        <v>25</v>
      </c>
      <c r="F10" s="3" t="s">
        <v>26</v>
      </c>
      <c r="G10" s="3" t="s">
        <v>27</v>
      </c>
      <c r="H10" s="3" t="s">
        <v>28</v>
      </c>
      <c r="I10" s="3" t="s">
        <v>29</v>
      </c>
    </row>
    <row r="11" spans="1:9" ht="12.75" customHeight="1" x14ac:dyDescent="0.2">
      <c r="A11" s="4"/>
      <c r="B11" s="4"/>
      <c r="C11" s="4" t="s">
        <v>31</v>
      </c>
      <c r="D11" s="4"/>
      <c r="E11" s="4" t="s">
        <v>30</v>
      </c>
      <c r="F11" s="4"/>
      <c r="G11" s="6"/>
      <c r="H11" s="4"/>
      <c r="I11" s="6"/>
    </row>
    <row r="12" spans="1:9" ht="25.5" x14ac:dyDescent="0.2">
      <c r="A12" s="9">
        <v>1</v>
      </c>
      <c r="B12" s="9" t="s">
        <v>32</v>
      </c>
      <c r="C12" s="9" t="s">
        <v>119</v>
      </c>
      <c r="D12" s="9" t="s">
        <v>34</v>
      </c>
      <c r="E12" s="9" t="s">
        <v>120</v>
      </c>
      <c r="F12" s="9" t="s">
        <v>86</v>
      </c>
      <c r="G12" s="5">
        <v>1</v>
      </c>
      <c r="H12" s="8"/>
      <c r="I12" s="7">
        <f>ROUND((H12*G12),2)</f>
        <v>0</v>
      </c>
    </row>
    <row r="13" spans="1:9" x14ac:dyDescent="0.2">
      <c r="E13" s="10" t="s">
        <v>121</v>
      </c>
    </row>
    <row r="14" spans="1:9" ht="25.5" x14ac:dyDescent="0.2">
      <c r="A14" s="9">
        <v>2</v>
      </c>
      <c r="B14" s="9" t="s">
        <v>32</v>
      </c>
      <c r="C14" s="9" t="s">
        <v>122</v>
      </c>
      <c r="D14" s="9" t="s">
        <v>34</v>
      </c>
      <c r="E14" s="9" t="s">
        <v>123</v>
      </c>
      <c r="F14" s="9" t="s">
        <v>86</v>
      </c>
      <c r="G14" s="5">
        <v>1</v>
      </c>
      <c r="H14" s="8"/>
      <c r="I14" s="7">
        <f>ROUND((H14*G14),2)</f>
        <v>0</v>
      </c>
    </row>
    <row r="15" spans="1:9" ht="25.5" x14ac:dyDescent="0.2">
      <c r="E15" s="10" t="s">
        <v>124</v>
      </c>
    </row>
    <row r="16" spans="1:9" ht="25.5" x14ac:dyDescent="0.2">
      <c r="A16" s="9">
        <v>3</v>
      </c>
      <c r="B16" s="9" t="s">
        <v>32</v>
      </c>
      <c r="C16" s="9" t="s">
        <v>125</v>
      </c>
      <c r="D16" s="9" t="s">
        <v>34</v>
      </c>
      <c r="E16" s="9" t="s">
        <v>126</v>
      </c>
      <c r="F16" s="9" t="s">
        <v>86</v>
      </c>
      <c r="G16" s="5">
        <v>1</v>
      </c>
      <c r="H16" s="8"/>
      <c r="I16" s="7">
        <f>ROUND((H16*G16),2)</f>
        <v>0</v>
      </c>
    </row>
    <row r="17" spans="1:16" x14ac:dyDescent="0.2">
      <c r="E17" s="10" t="s">
        <v>87</v>
      </c>
    </row>
    <row r="18" spans="1:16" ht="38.25" x14ac:dyDescent="0.2">
      <c r="A18" s="9">
        <v>4</v>
      </c>
      <c r="B18" s="9" t="s">
        <v>32</v>
      </c>
      <c r="C18" s="9" t="s">
        <v>127</v>
      </c>
      <c r="D18" s="9" t="s">
        <v>34</v>
      </c>
      <c r="E18" s="9" t="s">
        <v>128</v>
      </c>
      <c r="F18" s="9" t="s">
        <v>86</v>
      </c>
      <c r="G18" s="5">
        <v>1</v>
      </c>
      <c r="H18" s="8"/>
      <c r="I18" s="7">
        <f>ROUND((H18*G18),2)</f>
        <v>0</v>
      </c>
    </row>
    <row r="19" spans="1:16" x14ac:dyDescent="0.2">
      <c r="E19" s="10" t="s">
        <v>129</v>
      </c>
    </row>
    <row r="20" spans="1:16" x14ac:dyDescent="0.2">
      <c r="A20" s="9">
        <v>5</v>
      </c>
      <c r="B20" s="9" t="s">
        <v>32</v>
      </c>
      <c r="C20" s="9" t="s">
        <v>130</v>
      </c>
      <c r="D20" s="9" t="s">
        <v>34</v>
      </c>
      <c r="E20" s="9" t="s">
        <v>131</v>
      </c>
      <c r="F20" s="9" t="s">
        <v>86</v>
      </c>
      <c r="G20" s="5">
        <v>1</v>
      </c>
      <c r="H20" s="8"/>
      <c r="I20" s="7">
        <f>ROUND((H20*G20),2)</f>
        <v>0</v>
      </c>
    </row>
    <row r="21" spans="1:16" ht="25.5" x14ac:dyDescent="0.2">
      <c r="E21" s="10" t="s">
        <v>132</v>
      </c>
    </row>
    <row r="22" spans="1:16" ht="12.75" customHeight="1" x14ac:dyDescent="0.2">
      <c r="A22" s="11"/>
      <c r="B22" s="11"/>
      <c r="C22" s="11" t="s">
        <v>31</v>
      </c>
      <c r="D22" s="11"/>
      <c r="E22" s="11" t="s">
        <v>30</v>
      </c>
      <c r="F22" s="11"/>
      <c r="G22" s="11"/>
      <c r="H22" s="11"/>
      <c r="I22" s="11">
        <f>SUM(I12:I21)</f>
        <v>0</v>
      </c>
      <c r="P22">
        <f>ROUND(SUM(P12:P21),2)</f>
        <v>0</v>
      </c>
    </row>
    <row r="24" spans="1:16" ht="12.75" customHeight="1" x14ac:dyDescent="0.2">
      <c r="A24" s="4"/>
      <c r="B24" s="4"/>
      <c r="C24" s="4" t="s">
        <v>12</v>
      </c>
      <c r="D24" s="4"/>
      <c r="E24" s="4" t="s">
        <v>39</v>
      </c>
      <c r="F24" s="4"/>
      <c r="G24" s="6"/>
      <c r="H24" s="4"/>
      <c r="I24" s="6"/>
    </row>
    <row r="25" spans="1:16" ht="25.5" x14ac:dyDescent="0.2">
      <c r="A25" s="9">
        <v>6</v>
      </c>
      <c r="B25" s="9" t="s">
        <v>32</v>
      </c>
      <c r="C25" s="9" t="s">
        <v>133</v>
      </c>
      <c r="D25" s="9" t="s">
        <v>89</v>
      </c>
      <c r="E25" s="9" t="s">
        <v>134</v>
      </c>
      <c r="F25" s="9" t="s">
        <v>56</v>
      </c>
      <c r="G25" s="5">
        <v>1</v>
      </c>
      <c r="H25" s="8"/>
      <c r="I25" s="7">
        <f>ROUND((H25*G25),2)</f>
        <v>0</v>
      </c>
    </row>
    <row r="26" spans="1:16" ht="165.75" x14ac:dyDescent="0.2">
      <c r="E26" s="10" t="s">
        <v>135</v>
      </c>
    </row>
    <row r="27" spans="1:16" ht="25.5" x14ac:dyDescent="0.2">
      <c r="A27" s="9">
        <v>7</v>
      </c>
      <c r="B27" s="9" t="s">
        <v>32</v>
      </c>
      <c r="C27" s="9" t="s">
        <v>133</v>
      </c>
      <c r="D27" s="9" t="s">
        <v>92</v>
      </c>
      <c r="E27" s="9" t="s">
        <v>136</v>
      </c>
      <c r="F27" s="9" t="s">
        <v>56</v>
      </c>
      <c r="G27" s="5">
        <v>15</v>
      </c>
      <c r="H27" s="8"/>
      <c r="I27" s="7">
        <f>ROUND((H27*G27),2)</f>
        <v>0</v>
      </c>
    </row>
    <row r="28" spans="1:16" ht="165.75" x14ac:dyDescent="0.2">
      <c r="E28" s="10" t="s">
        <v>135</v>
      </c>
    </row>
    <row r="29" spans="1:16" ht="25.5" x14ac:dyDescent="0.2">
      <c r="A29" s="9">
        <v>8</v>
      </c>
      <c r="B29" s="9" t="s">
        <v>32</v>
      </c>
      <c r="C29" s="9" t="s">
        <v>133</v>
      </c>
      <c r="D29" s="9" t="s">
        <v>94</v>
      </c>
      <c r="E29" s="9" t="s">
        <v>137</v>
      </c>
      <c r="F29" s="9" t="s">
        <v>56</v>
      </c>
      <c r="G29" s="5">
        <v>86</v>
      </c>
      <c r="H29" s="8"/>
      <c r="I29" s="7">
        <f>ROUND((H29*G29),2)</f>
        <v>0</v>
      </c>
    </row>
    <row r="30" spans="1:16" ht="165.75" x14ac:dyDescent="0.2">
      <c r="E30" s="10" t="s">
        <v>135</v>
      </c>
    </row>
    <row r="31" spans="1:16" ht="25.5" x14ac:dyDescent="0.2">
      <c r="A31" s="9">
        <v>9</v>
      </c>
      <c r="B31" s="9" t="s">
        <v>32</v>
      </c>
      <c r="C31" s="9" t="s">
        <v>138</v>
      </c>
      <c r="D31" s="9" t="s">
        <v>34</v>
      </c>
      <c r="E31" s="9" t="s">
        <v>139</v>
      </c>
      <c r="F31" s="9" t="s">
        <v>56</v>
      </c>
      <c r="G31" s="5">
        <v>11</v>
      </c>
      <c r="H31" s="8"/>
      <c r="I31" s="7">
        <f>ROUND((H31*G31),2)</f>
        <v>0</v>
      </c>
    </row>
    <row r="32" spans="1:16" ht="165.75" x14ac:dyDescent="0.2">
      <c r="E32" s="10" t="s">
        <v>135</v>
      </c>
    </row>
    <row r="33" spans="1:16" ht="25.5" x14ac:dyDescent="0.2">
      <c r="A33" s="9">
        <v>10</v>
      </c>
      <c r="B33" s="9" t="s">
        <v>32</v>
      </c>
      <c r="C33" s="9" t="s">
        <v>140</v>
      </c>
      <c r="D33" s="9" t="s">
        <v>34</v>
      </c>
      <c r="E33" s="9" t="s">
        <v>141</v>
      </c>
      <c r="F33" s="9" t="s">
        <v>56</v>
      </c>
      <c r="G33" s="5">
        <v>1</v>
      </c>
      <c r="H33" s="8"/>
      <c r="I33" s="7">
        <f>ROUND((H33*G33),2)</f>
        <v>0</v>
      </c>
    </row>
    <row r="34" spans="1:16" ht="165.75" x14ac:dyDescent="0.2">
      <c r="E34" s="10" t="s">
        <v>135</v>
      </c>
    </row>
    <row r="35" spans="1:16" ht="25.5" x14ac:dyDescent="0.2">
      <c r="A35" s="9">
        <v>11</v>
      </c>
      <c r="B35" s="9" t="s">
        <v>32</v>
      </c>
      <c r="C35" s="9" t="s">
        <v>142</v>
      </c>
      <c r="D35" s="9" t="s">
        <v>34</v>
      </c>
      <c r="E35" s="9" t="s">
        <v>143</v>
      </c>
      <c r="F35" s="9" t="s">
        <v>42</v>
      </c>
      <c r="G35" s="5">
        <v>1187</v>
      </c>
      <c r="H35" s="8"/>
      <c r="I35" s="7">
        <f>ROUND((H35*G35),2)</f>
        <v>0</v>
      </c>
    </row>
    <row r="36" spans="1:16" x14ac:dyDescent="0.2">
      <c r="E36" s="10" t="s">
        <v>144</v>
      </c>
    </row>
    <row r="37" spans="1:16" ht="25.5" x14ac:dyDescent="0.2">
      <c r="E37" s="10" t="s">
        <v>145</v>
      </c>
    </row>
    <row r="38" spans="1:16" ht="25.5" x14ac:dyDescent="0.2">
      <c r="A38" s="9">
        <v>12</v>
      </c>
      <c r="B38" s="9" t="s">
        <v>32</v>
      </c>
      <c r="C38" s="9" t="s">
        <v>146</v>
      </c>
      <c r="D38" s="9" t="s">
        <v>34</v>
      </c>
      <c r="E38" s="9" t="s">
        <v>147</v>
      </c>
      <c r="F38" s="9" t="s">
        <v>148</v>
      </c>
      <c r="G38" s="5">
        <v>69.707999999999998</v>
      </c>
      <c r="H38" s="8"/>
      <c r="I38" s="7">
        <f>ROUND((H38*G38),2)</f>
        <v>0</v>
      </c>
    </row>
    <row r="39" spans="1:16" ht="38.25" x14ac:dyDescent="0.2">
      <c r="E39" s="10" t="s">
        <v>149</v>
      </c>
    </row>
    <row r="40" spans="1:16" ht="38.25" x14ac:dyDescent="0.2">
      <c r="E40" s="10" t="s">
        <v>150</v>
      </c>
    </row>
    <row r="41" spans="1:16" ht="12.75" customHeight="1" x14ac:dyDescent="0.2">
      <c r="A41" s="11"/>
      <c r="B41" s="11"/>
      <c r="C41" s="11" t="s">
        <v>12</v>
      </c>
      <c r="D41" s="11"/>
      <c r="E41" s="11" t="s">
        <v>39</v>
      </c>
      <c r="F41" s="11"/>
      <c r="G41" s="11"/>
      <c r="H41" s="11"/>
      <c r="I41" s="11">
        <f>SUM(I25:I40)</f>
        <v>0</v>
      </c>
      <c r="P41">
        <f>ROUND(SUM(P25:P40),2)</f>
        <v>0</v>
      </c>
    </row>
    <row r="43" spans="1:16" ht="12.75" customHeight="1" x14ac:dyDescent="0.2">
      <c r="A43" s="11"/>
      <c r="B43" s="11"/>
      <c r="C43" s="11"/>
      <c r="D43" s="11"/>
      <c r="E43" s="11" t="s">
        <v>75</v>
      </c>
      <c r="F43" s="11"/>
      <c r="G43" s="11"/>
      <c r="H43" s="11"/>
      <c r="I43" s="11">
        <f>+I22+I41</f>
        <v>0</v>
      </c>
      <c r="P43">
        <f>+P22+P41</f>
        <v>0</v>
      </c>
    </row>
    <row r="45" spans="1:16" ht="12.75" customHeight="1" x14ac:dyDescent="0.2">
      <c r="A45" s="4" t="s">
        <v>76</v>
      </c>
      <c r="B45" s="4"/>
      <c r="C45" s="4"/>
      <c r="D45" s="4"/>
      <c r="E45" s="4"/>
      <c r="F45" s="4"/>
      <c r="G45" s="4"/>
      <c r="H45" s="4"/>
      <c r="I45" s="4"/>
    </row>
    <row r="46" spans="1:16" ht="12.75" customHeight="1" x14ac:dyDescent="0.2">
      <c r="A46" s="4"/>
      <c r="B46" s="4"/>
      <c r="C46" s="4"/>
      <c r="D46" s="4"/>
      <c r="E46" s="4" t="s">
        <v>77</v>
      </c>
      <c r="F46" s="4"/>
      <c r="G46" s="4"/>
      <c r="H46" s="4"/>
      <c r="I46" s="4"/>
    </row>
    <row r="47" spans="1:16" ht="12.75" customHeight="1" x14ac:dyDescent="0.2">
      <c r="A47" s="11"/>
      <c r="B47" s="11"/>
      <c r="C47" s="11"/>
      <c r="D47" s="11"/>
      <c r="E47" s="11" t="s">
        <v>78</v>
      </c>
      <c r="F47" s="11"/>
      <c r="G47" s="11"/>
      <c r="H47" s="11"/>
      <c r="I47" s="11">
        <v>0</v>
      </c>
      <c r="P47">
        <v>0</v>
      </c>
    </row>
    <row r="48" spans="1:16" ht="12.75" customHeight="1" x14ac:dyDescent="0.2">
      <c r="A48" s="11"/>
      <c r="B48" s="11"/>
      <c r="C48" s="11"/>
      <c r="D48" s="11"/>
      <c r="E48" s="11" t="s">
        <v>79</v>
      </c>
      <c r="F48" s="11"/>
      <c r="G48" s="11"/>
      <c r="H48" s="11"/>
      <c r="I48" s="11"/>
    </row>
    <row r="49" spans="1:16" ht="12.75" customHeight="1" x14ac:dyDescent="0.2">
      <c r="A49" s="11"/>
      <c r="B49" s="11"/>
      <c r="C49" s="11"/>
      <c r="D49" s="11"/>
      <c r="E49" s="11" t="s">
        <v>80</v>
      </c>
      <c r="F49" s="11"/>
      <c r="G49" s="11"/>
      <c r="H49" s="11"/>
      <c r="I49" s="11">
        <v>0</v>
      </c>
      <c r="P49">
        <v>0</v>
      </c>
    </row>
    <row r="50" spans="1:16" ht="12.75" customHeight="1" x14ac:dyDescent="0.2">
      <c r="A50" s="11"/>
      <c r="B50" s="11"/>
      <c r="C50" s="11"/>
      <c r="D50" s="11"/>
      <c r="E50" s="11" t="s">
        <v>81</v>
      </c>
      <c r="F50" s="11"/>
      <c r="G50" s="11"/>
      <c r="H50" s="11"/>
      <c r="I50" s="11">
        <f>I47+I49</f>
        <v>0</v>
      </c>
      <c r="P50">
        <f>P47+P49</f>
        <v>0</v>
      </c>
    </row>
    <row r="52" spans="1:16" ht="12.75" customHeight="1" x14ac:dyDescent="0.2">
      <c r="A52" s="11"/>
      <c r="B52" s="11"/>
      <c r="C52" s="11"/>
      <c r="D52" s="11"/>
      <c r="E52" s="11" t="s">
        <v>81</v>
      </c>
      <c r="F52" s="11"/>
      <c r="G52" s="11"/>
      <c r="H52" s="11"/>
      <c r="I52" s="11">
        <f>I43+I50</f>
        <v>0</v>
      </c>
      <c r="P52">
        <f>P43+P50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9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1" t="s">
        <v>0</v>
      </c>
      <c r="C1" t="s">
        <v>1</v>
      </c>
    </row>
    <row r="2" spans="1:16" ht="12.75" customHeight="1" x14ac:dyDescent="0.25">
      <c r="C2" s="2" t="s">
        <v>2</v>
      </c>
    </row>
    <row r="4" spans="1:16" ht="12.75" customHeight="1" x14ac:dyDescent="0.25">
      <c r="A4" t="s">
        <v>3</v>
      </c>
      <c r="C4" s="1" t="s">
        <v>6</v>
      </c>
      <c r="D4" s="1"/>
      <c r="E4" s="1" t="s">
        <v>7</v>
      </c>
    </row>
    <row r="5" spans="1:16" ht="12.75" customHeight="1" x14ac:dyDescent="0.25">
      <c r="A5" t="s">
        <v>4</v>
      </c>
      <c r="C5" s="1" t="s">
        <v>151</v>
      </c>
      <c r="D5" s="1"/>
      <c r="E5" s="1" t="s">
        <v>152</v>
      </c>
    </row>
    <row r="6" spans="1:16" ht="12.75" customHeight="1" x14ac:dyDescent="0.25">
      <c r="A6" t="s">
        <v>5</v>
      </c>
      <c r="C6" s="1" t="s">
        <v>151</v>
      </c>
      <c r="D6" s="1"/>
      <c r="E6" s="1" t="s">
        <v>152</v>
      </c>
    </row>
    <row r="7" spans="1:16" ht="12.75" customHeight="1" x14ac:dyDescent="0.25">
      <c r="A7" t="s">
        <v>10</v>
      </c>
      <c r="C7" s="1"/>
      <c r="D7" s="1"/>
      <c r="E7" s="1"/>
    </row>
    <row r="8" spans="1:16" ht="12.75" customHeight="1" x14ac:dyDescent="0.2">
      <c r="A8" s="12" t="s">
        <v>11</v>
      </c>
      <c r="B8" s="12" t="s">
        <v>13</v>
      </c>
      <c r="C8" s="12" t="s">
        <v>14</v>
      </c>
      <c r="D8" s="12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/>
    </row>
    <row r="9" spans="1:16" ht="14.25" x14ac:dyDescent="0.2">
      <c r="A9" s="12"/>
      <c r="B9" s="12"/>
      <c r="C9" s="12"/>
      <c r="D9" s="12"/>
      <c r="E9" s="12"/>
      <c r="F9" s="12"/>
      <c r="G9" s="12"/>
      <c r="H9" s="3" t="s">
        <v>20</v>
      </c>
      <c r="I9" s="3" t="s">
        <v>21</v>
      </c>
    </row>
    <row r="10" spans="1:16" ht="14.25" x14ac:dyDescent="0.2">
      <c r="A10" s="3" t="s">
        <v>12</v>
      </c>
      <c r="B10" s="3" t="s">
        <v>22</v>
      </c>
      <c r="C10" s="3" t="s">
        <v>23</v>
      </c>
      <c r="D10" s="3" t="s">
        <v>24</v>
      </c>
      <c r="E10" s="3" t="s">
        <v>25</v>
      </c>
      <c r="F10" s="3" t="s">
        <v>26</v>
      </c>
      <c r="G10" s="3" t="s">
        <v>27</v>
      </c>
      <c r="H10" s="3" t="s">
        <v>28</v>
      </c>
      <c r="I10" s="3" t="s">
        <v>29</v>
      </c>
    </row>
    <row r="11" spans="1:16" ht="12.75" customHeight="1" x14ac:dyDescent="0.2">
      <c r="A11" s="4"/>
      <c r="B11" s="4"/>
      <c r="C11" s="4" t="s">
        <v>31</v>
      </c>
      <c r="D11" s="4"/>
      <c r="E11" s="4" t="s">
        <v>30</v>
      </c>
      <c r="F11" s="4"/>
      <c r="G11" s="6"/>
      <c r="H11" s="4"/>
      <c r="I11" s="6"/>
    </row>
    <row r="12" spans="1:16" ht="38.25" x14ac:dyDescent="0.2">
      <c r="A12" s="9">
        <v>1</v>
      </c>
      <c r="B12" s="9" t="s">
        <v>32</v>
      </c>
      <c r="C12" s="9" t="s">
        <v>33</v>
      </c>
      <c r="D12" s="9" t="s">
        <v>89</v>
      </c>
      <c r="E12" s="9" t="s">
        <v>153</v>
      </c>
      <c r="F12" s="9" t="s">
        <v>36</v>
      </c>
      <c r="G12" s="5">
        <v>826.58</v>
      </c>
      <c r="H12" s="8"/>
      <c r="I12" s="7">
        <f>ROUND((H12*G12),2)</f>
        <v>0</v>
      </c>
    </row>
    <row r="13" spans="1:16" ht="38.25" x14ac:dyDescent="0.2">
      <c r="E13" s="10" t="s">
        <v>154</v>
      </c>
    </row>
    <row r="14" spans="1:16" ht="25.5" x14ac:dyDescent="0.2">
      <c r="E14" s="10" t="s">
        <v>38</v>
      </c>
    </row>
    <row r="15" spans="1:16" ht="12.75" customHeight="1" x14ac:dyDescent="0.2">
      <c r="A15" s="11"/>
      <c r="B15" s="11"/>
      <c r="C15" s="11" t="s">
        <v>31</v>
      </c>
      <c r="D15" s="11"/>
      <c r="E15" s="11" t="s">
        <v>30</v>
      </c>
      <c r="F15" s="11"/>
      <c r="G15" s="11"/>
      <c r="H15" s="11"/>
      <c r="I15" s="11">
        <f>SUM(I12:I14)</f>
        <v>0</v>
      </c>
      <c r="P15">
        <f>ROUND(SUM(P12:P14),2)</f>
        <v>0</v>
      </c>
    </row>
    <row r="17" spans="1:9" ht="12.75" customHeight="1" x14ac:dyDescent="0.2">
      <c r="A17" s="4"/>
      <c r="B17" s="4"/>
      <c r="C17" s="4" t="s">
        <v>12</v>
      </c>
      <c r="D17" s="4"/>
      <c r="E17" s="4" t="s">
        <v>39</v>
      </c>
      <c r="F17" s="4"/>
      <c r="G17" s="6"/>
      <c r="H17" s="4"/>
      <c r="I17" s="6"/>
    </row>
    <row r="18" spans="1:9" ht="38.25" x14ac:dyDescent="0.2">
      <c r="A18" s="9">
        <v>2</v>
      </c>
      <c r="B18" s="9" t="s">
        <v>32</v>
      </c>
      <c r="C18" s="9" t="s">
        <v>155</v>
      </c>
      <c r="D18" s="9" t="s">
        <v>34</v>
      </c>
      <c r="E18" s="9" t="s">
        <v>156</v>
      </c>
      <c r="F18" s="9" t="s">
        <v>42</v>
      </c>
      <c r="G18" s="5">
        <v>192.08</v>
      </c>
      <c r="H18" s="8"/>
      <c r="I18" s="7">
        <f>ROUND((H18*G18),2)</f>
        <v>0</v>
      </c>
    </row>
    <row r="19" spans="1:9" x14ac:dyDescent="0.2">
      <c r="E19" s="10" t="s">
        <v>157</v>
      </c>
    </row>
    <row r="20" spans="1:9" ht="63.75" x14ac:dyDescent="0.2">
      <c r="E20" s="10" t="s">
        <v>158</v>
      </c>
    </row>
    <row r="21" spans="1:9" ht="38.25" x14ac:dyDescent="0.2">
      <c r="A21" s="9">
        <v>3</v>
      </c>
      <c r="B21" s="9" t="s">
        <v>32</v>
      </c>
      <c r="C21" s="9" t="s">
        <v>159</v>
      </c>
      <c r="D21" s="9" t="s">
        <v>34</v>
      </c>
      <c r="E21" s="9" t="s">
        <v>160</v>
      </c>
      <c r="F21" s="9" t="s">
        <v>42</v>
      </c>
      <c r="G21" s="5">
        <v>192.08</v>
      </c>
      <c r="H21" s="8"/>
      <c r="I21" s="7">
        <f>ROUND((H21*G21),2)</f>
        <v>0</v>
      </c>
    </row>
    <row r="22" spans="1:9" x14ac:dyDescent="0.2">
      <c r="E22" s="10" t="s">
        <v>157</v>
      </c>
    </row>
    <row r="23" spans="1:9" ht="63.75" x14ac:dyDescent="0.2">
      <c r="E23" s="10" t="s">
        <v>158</v>
      </c>
    </row>
    <row r="24" spans="1:9" ht="51" x14ac:dyDescent="0.2">
      <c r="A24" s="9">
        <v>4</v>
      </c>
      <c r="B24" s="9" t="s">
        <v>32</v>
      </c>
      <c r="C24" s="9" t="s">
        <v>161</v>
      </c>
      <c r="D24" s="9" t="s">
        <v>34</v>
      </c>
      <c r="E24" s="9" t="s">
        <v>162</v>
      </c>
      <c r="F24" s="9" t="s">
        <v>42</v>
      </c>
      <c r="G24" s="5">
        <v>216.09</v>
      </c>
      <c r="H24" s="8"/>
      <c r="I24" s="7">
        <f>ROUND((H24*G24),2)</f>
        <v>0</v>
      </c>
    </row>
    <row r="25" spans="1:9" x14ac:dyDescent="0.2">
      <c r="E25" s="10" t="s">
        <v>163</v>
      </c>
    </row>
    <row r="26" spans="1:9" ht="63.75" x14ac:dyDescent="0.2">
      <c r="E26" s="10" t="s">
        <v>158</v>
      </c>
    </row>
    <row r="27" spans="1:9" ht="51" x14ac:dyDescent="0.2">
      <c r="A27" s="9">
        <v>5</v>
      </c>
      <c r="B27" s="9" t="s">
        <v>32</v>
      </c>
      <c r="C27" s="9" t="s">
        <v>164</v>
      </c>
      <c r="D27" s="9" t="s">
        <v>34</v>
      </c>
      <c r="E27" s="9" t="s">
        <v>165</v>
      </c>
      <c r="F27" s="9" t="s">
        <v>42</v>
      </c>
      <c r="G27" s="5">
        <v>1470.933</v>
      </c>
      <c r="H27" s="8"/>
      <c r="I27" s="7">
        <f>ROUND((H27*G27),2)</f>
        <v>0</v>
      </c>
    </row>
    <row r="28" spans="1:9" ht="204" x14ac:dyDescent="0.2">
      <c r="E28" s="10" t="s">
        <v>166</v>
      </c>
    </row>
    <row r="29" spans="1:9" ht="369.75" x14ac:dyDescent="0.2">
      <c r="E29" s="10" t="s">
        <v>167</v>
      </c>
    </row>
    <row r="30" spans="1:9" ht="25.5" x14ac:dyDescent="0.2">
      <c r="A30" s="9">
        <v>6</v>
      </c>
      <c r="B30" s="9" t="s">
        <v>32</v>
      </c>
      <c r="C30" s="9" t="s">
        <v>168</v>
      </c>
      <c r="D30" s="9" t="s">
        <v>34</v>
      </c>
      <c r="E30" s="9" t="s">
        <v>169</v>
      </c>
      <c r="F30" s="9" t="s">
        <v>42</v>
      </c>
      <c r="G30" s="5">
        <v>216.09</v>
      </c>
      <c r="H30" s="8"/>
      <c r="I30" s="7">
        <f>ROUND((H30*G30),2)</f>
        <v>0</v>
      </c>
    </row>
    <row r="31" spans="1:9" x14ac:dyDescent="0.2">
      <c r="E31" s="10" t="s">
        <v>170</v>
      </c>
    </row>
    <row r="32" spans="1:9" ht="25.5" x14ac:dyDescent="0.2">
      <c r="A32" s="9">
        <v>7</v>
      </c>
      <c r="B32" s="9" t="s">
        <v>32</v>
      </c>
      <c r="C32" s="9" t="s">
        <v>171</v>
      </c>
      <c r="D32" s="9" t="s">
        <v>34</v>
      </c>
      <c r="E32" s="9" t="s">
        <v>172</v>
      </c>
      <c r="F32" s="9" t="s">
        <v>56</v>
      </c>
      <c r="G32" s="5">
        <v>1</v>
      </c>
      <c r="H32" s="8"/>
      <c r="I32" s="7">
        <f>ROUND((H32*G32),2)</f>
        <v>0</v>
      </c>
    </row>
    <row r="33" spans="1:9" ht="63.75" x14ac:dyDescent="0.2">
      <c r="E33" s="10" t="s">
        <v>173</v>
      </c>
    </row>
    <row r="34" spans="1:9" ht="25.5" x14ac:dyDescent="0.2">
      <c r="A34" s="9">
        <v>8</v>
      </c>
      <c r="B34" s="9" t="s">
        <v>32</v>
      </c>
      <c r="C34" s="9" t="s">
        <v>174</v>
      </c>
      <c r="D34" s="9" t="s">
        <v>34</v>
      </c>
      <c r="E34" s="9" t="s">
        <v>175</v>
      </c>
      <c r="F34" s="9" t="s">
        <v>42</v>
      </c>
      <c r="G34" s="5">
        <v>29.13</v>
      </c>
      <c r="H34" s="8"/>
      <c r="I34" s="7">
        <f>ROUND((H34*G34),2)</f>
        <v>0</v>
      </c>
    </row>
    <row r="35" spans="1:9" ht="38.25" x14ac:dyDescent="0.2">
      <c r="E35" s="10" t="s">
        <v>176</v>
      </c>
    </row>
    <row r="36" spans="1:9" ht="318.75" x14ac:dyDescent="0.2">
      <c r="E36" s="10" t="s">
        <v>44</v>
      </c>
    </row>
    <row r="37" spans="1:9" ht="25.5" x14ac:dyDescent="0.2">
      <c r="A37" s="9">
        <v>9</v>
      </c>
      <c r="B37" s="9" t="s">
        <v>32</v>
      </c>
      <c r="C37" s="9" t="s">
        <v>177</v>
      </c>
      <c r="D37" s="9" t="s">
        <v>34</v>
      </c>
      <c r="E37" s="9" t="s">
        <v>178</v>
      </c>
      <c r="F37" s="9" t="s">
        <v>42</v>
      </c>
      <c r="G37" s="5">
        <v>1804.23</v>
      </c>
      <c r="H37" s="8"/>
      <c r="I37" s="7">
        <f>ROUND((H37*G37),2)</f>
        <v>0</v>
      </c>
    </row>
    <row r="38" spans="1:9" ht="191.25" x14ac:dyDescent="0.2">
      <c r="E38" s="10" t="s">
        <v>179</v>
      </c>
    </row>
    <row r="39" spans="1:9" ht="280.5" x14ac:dyDescent="0.2">
      <c r="E39" s="10" t="s">
        <v>180</v>
      </c>
    </row>
    <row r="40" spans="1:9" ht="25.5" x14ac:dyDescent="0.2">
      <c r="A40" s="9">
        <v>10</v>
      </c>
      <c r="B40" s="9" t="s">
        <v>32</v>
      </c>
      <c r="C40" s="9" t="s">
        <v>181</v>
      </c>
      <c r="D40" s="9" t="s">
        <v>34</v>
      </c>
      <c r="E40" s="9" t="s">
        <v>182</v>
      </c>
      <c r="F40" s="9" t="s">
        <v>42</v>
      </c>
      <c r="G40" s="5">
        <v>1.8</v>
      </c>
      <c r="H40" s="8"/>
      <c r="I40" s="7">
        <f>ROUND((H40*G40),2)</f>
        <v>0</v>
      </c>
    </row>
    <row r="41" spans="1:9" x14ac:dyDescent="0.2">
      <c r="E41" s="10" t="s">
        <v>183</v>
      </c>
    </row>
    <row r="42" spans="1:9" ht="229.5" x14ac:dyDescent="0.2">
      <c r="E42" s="10" t="s">
        <v>184</v>
      </c>
    </row>
    <row r="43" spans="1:9" ht="38.25" x14ac:dyDescent="0.2">
      <c r="A43" s="9">
        <v>11</v>
      </c>
      <c r="B43" s="9" t="s">
        <v>32</v>
      </c>
      <c r="C43" s="9" t="s">
        <v>185</v>
      </c>
      <c r="D43" s="9" t="s">
        <v>34</v>
      </c>
      <c r="E43" s="9" t="s">
        <v>186</v>
      </c>
      <c r="F43" s="9" t="s">
        <v>42</v>
      </c>
      <c r="G43" s="5">
        <v>978.35599999999999</v>
      </c>
      <c r="H43" s="8"/>
      <c r="I43" s="7">
        <f>ROUND((H43*G43),2)</f>
        <v>0</v>
      </c>
    </row>
    <row r="44" spans="1:9" ht="63.75" x14ac:dyDescent="0.2">
      <c r="E44" s="10" t="s">
        <v>187</v>
      </c>
    </row>
    <row r="45" spans="1:9" ht="229.5" x14ac:dyDescent="0.2">
      <c r="E45" s="10" t="s">
        <v>188</v>
      </c>
    </row>
    <row r="46" spans="1:9" ht="25.5" x14ac:dyDescent="0.2">
      <c r="A46" s="9">
        <v>12</v>
      </c>
      <c r="B46" s="9" t="s">
        <v>32</v>
      </c>
      <c r="C46" s="9" t="s">
        <v>189</v>
      </c>
      <c r="D46" s="9" t="s">
        <v>34</v>
      </c>
      <c r="E46" s="9" t="s">
        <v>190</v>
      </c>
      <c r="F46" s="9" t="s">
        <v>42</v>
      </c>
      <c r="G46" s="5">
        <v>47.737000000000002</v>
      </c>
      <c r="H46" s="8"/>
      <c r="I46" s="7">
        <f>ROUND((H46*G46),2)</f>
        <v>0</v>
      </c>
    </row>
    <row r="47" spans="1:9" ht="51" x14ac:dyDescent="0.2">
      <c r="E47" s="10" t="s">
        <v>191</v>
      </c>
    </row>
    <row r="48" spans="1:9" ht="293.25" x14ac:dyDescent="0.2">
      <c r="E48" s="10" t="s">
        <v>192</v>
      </c>
    </row>
    <row r="49" spans="1:16" ht="12.75" customHeight="1" x14ac:dyDescent="0.2">
      <c r="A49" s="11"/>
      <c r="B49" s="11"/>
      <c r="C49" s="11" t="s">
        <v>12</v>
      </c>
      <c r="D49" s="11"/>
      <c r="E49" s="11" t="s">
        <v>39</v>
      </c>
      <c r="F49" s="11"/>
      <c r="G49" s="11"/>
      <c r="H49" s="11"/>
      <c r="I49" s="11">
        <f>SUM(I18:I48)</f>
        <v>0</v>
      </c>
      <c r="P49">
        <f>ROUND(SUM(P18:P48),2)</f>
        <v>0</v>
      </c>
    </row>
    <row r="51" spans="1:16" ht="12.75" customHeight="1" x14ac:dyDescent="0.2">
      <c r="A51" s="4"/>
      <c r="B51" s="4"/>
      <c r="C51" s="4" t="s">
        <v>22</v>
      </c>
      <c r="D51" s="4"/>
      <c r="E51" s="4" t="s">
        <v>193</v>
      </c>
      <c r="F51" s="4"/>
      <c r="G51" s="6"/>
      <c r="H51" s="4"/>
      <c r="I51" s="6"/>
    </row>
    <row r="52" spans="1:16" ht="25.5" x14ac:dyDescent="0.2">
      <c r="A52" s="9">
        <v>13</v>
      </c>
      <c r="B52" s="9" t="s">
        <v>32</v>
      </c>
      <c r="C52" s="9" t="s">
        <v>194</v>
      </c>
      <c r="D52" s="9" t="s">
        <v>34</v>
      </c>
      <c r="E52" s="9" t="s">
        <v>195</v>
      </c>
      <c r="F52" s="9" t="s">
        <v>148</v>
      </c>
      <c r="G52" s="5">
        <v>18</v>
      </c>
      <c r="H52" s="8"/>
      <c r="I52" s="7">
        <f>ROUND((H52*G52),2)</f>
        <v>0</v>
      </c>
    </row>
    <row r="53" spans="1:16" x14ac:dyDescent="0.2">
      <c r="E53" s="10" t="s">
        <v>196</v>
      </c>
    </row>
    <row r="54" spans="1:16" ht="102" x14ac:dyDescent="0.2">
      <c r="E54" s="10" t="s">
        <v>197</v>
      </c>
    </row>
    <row r="55" spans="1:16" ht="25.5" x14ac:dyDescent="0.2">
      <c r="A55" s="9">
        <v>14</v>
      </c>
      <c r="B55" s="9" t="s">
        <v>32</v>
      </c>
      <c r="C55" s="9" t="s">
        <v>198</v>
      </c>
      <c r="D55" s="9" t="s">
        <v>34</v>
      </c>
      <c r="E55" s="9" t="s">
        <v>199</v>
      </c>
      <c r="F55" s="9" t="s">
        <v>48</v>
      </c>
      <c r="G55" s="5">
        <v>6.3</v>
      </c>
      <c r="H55" s="8"/>
      <c r="I55" s="7">
        <f>ROUND((H55*G55),2)</f>
        <v>0</v>
      </c>
    </row>
    <row r="56" spans="1:16" x14ac:dyDescent="0.2">
      <c r="E56" s="10" t="s">
        <v>200</v>
      </c>
    </row>
    <row r="57" spans="1:16" ht="102" x14ac:dyDescent="0.2">
      <c r="E57" s="10" t="s">
        <v>201</v>
      </c>
    </row>
    <row r="58" spans="1:16" ht="38.25" x14ac:dyDescent="0.2">
      <c r="A58" s="9">
        <v>15</v>
      </c>
      <c r="B58" s="9" t="s">
        <v>32</v>
      </c>
      <c r="C58" s="9" t="s">
        <v>202</v>
      </c>
      <c r="D58" s="9" t="s">
        <v>34</v>
      </c>
      <c r="E58" s="9" t="s">
        <v>203</v>
      </c>
      <c r="F58" s="9" t="s">
        <v>148</v>
      </c>
      <c r="G58" s="5">
        <v>1304.4749999999999</v>
      </c>
      <c r="H58" s="8"/>
      <c r="I58" s="7">
        <f>ROUND((H58*G58),2)</f>
        <v>0</v>
      </c>
    </row>
    <row r="59" spans="1:16" ht="51" x14ac:dyDescent="0.2">
      <c r="E59" s="10" t="s">
        <v>204</v>
      </c>
    </row>
    <row r="60" spans="1:16" ht="102" x14ac:dyDescent="0.2">
      <c r="E60" s="10" t="s">
        <v>197</v>
      </c>
    </row>
    <row r="61" spans="1:16" ht="12.75" customHeight="1" x14ac:dyDescent="0.2">
      <c r="A61" s="11"/>
      <c r="B61" s="11"/>
      <c r="C61" s="11" t="s">
        <v>22</v>
      </c>
      <c r="D61" s="11"/>
      <c r="E61" s="11" t="s">
        <v>193</v>
      </c>
      <c r="F61" s="11"/>
      <c r="G61" s="11"/>
      <c r="H61" s="11"/>
      <c r="I61" s="11">
        <f>SUM(I52:I60)</f>
        <v>0</v>
      </c>
      <c r="P61">
        <f>ROUND(SUM(P52:P60),2)</f>
        <v>0</v>
      </c>
    </row>
    <row r="63" spans="1:16" ht="12.75" customHeight="1" x14ac:dyDescent="0.2">
      <c r="A63" s="4"/>
      <c r="B63" s="4"/>
      <c r="C63" s="4" t="s">
        <v>23</v>
      </c>
      <c r="D63" s="4"/>
      <c r="E63" s="4" t="s">
        <v>205</v>
      </c>
      <c r="F63" s="4"/>
      <c r="G63" s="6"/>
      <c r="H63" s="4"/>
      <c r="I63" s="6"/>
    </row>
    <row r="64" spans="1:16" ht="25.5" x14ac:dyDescent="0.2">
      <c r="A64" s="9">
        <v>16</v>
      </c>
      <c r="B64" s="9" t="s">
        <v>32</v>
      </c>
      <c r="C64" s="9" t="s">
        <v>206</v>
      </c>
      <c r="D64" s="9" t="s">
        <v>34</v>
      </c>
      <c r="E64" s="9" t="s">
        <v>207</v>
      </c>
      <c r="F64" s="9" t="s">
        <v>208</v>
      </c>
      <c r="G64" s="5">
        <v>7</v>
      </c>
      <c r="H64" s="8"/>
      <c r="I64" s="7">
        <f>ROUND((H64*G64),2)</f>
        <v>0</v>
      </c>
    </row>
    <row r="65" spans="1:16" ht="38.25" x14ac:dyDescent="0.2">
      <c r="E65" s="10" t="s">
        <v>209</v>
      </c>
    </row>
    <row r="66" spans="1:16" ht="12.75" customHeight="1" x14ac:dyDescent="0.2">
      <c r="A66" s="11"/>
      <c r="B66" s="11"/>
      <c r="C66" s="11" t="s">
        <v>23</v>
      </c>
      <c r="D66" s="11"/>
      <c r="E66" s="11" t="s">
        <v>205</v>
      </c>
      <c r="F66" s="11"/>
      <c r="G66" s="11"/>
      <c r="H66" s="11"/>
      <c r="I66" s="11">
        <f>SUM(I64:I65)</f>
        <v>0</v>
      </c>
      <c r="P66">
        <f>ROUND(SUM(P64:P65),2)</f>
        <v>0</v>
      </c>
    </row>
    <row r="68" spans="1:16" ht="12.75" customHeight="1" x14ac:dyDescent="0.2">
      <c r="A68" s="4"/>
      <c r="B68" s="4"/>
      <c r="C68" s="4" t="s">
        <v>24</v>
      </c>
      <c r="D68" s="4"/>
      <c r="E68" s="4" t="s">
        <v>210</v>
      </c>
      <c r="F68" s="4"/>
      <c r="G68" s="6"/>
      <c r="H68" s="4"/>
      <c r="I68" s="6"/>
    </row>
    <row r="69" spans="1:16" ht="25.5" x14ac:dyDescent="0.2">
      <c r="A69" s="9">
        <v>17</v>
      </c>
      <c r="B69" s="9" t="s">
        <v>32</v>
      </c>
      <c r="C69" s="9" t="s">
        <v>211</v>
      </c>
      <c r="D69" s="9" t="s">
        <v>34</v>
      </c>
      <c r="E69" s="9" t="s">
        <v>212</v>
      </c>
      <c r="F69" s="9" t="s">
        <v>42</v>
      </c>
      <c r="G69" s="5">
        <v>37.009</v>
      </c>
      <c r="H69" s="8"/>
      <c r="I69" s="7">
        <f>ROUND((H69*G69),2)</f>
        <v>0</v>
      </c>
    </row>
    <row r="70" spans="1:16" ht="38.25" x14ac:dyDescent="0.2">
      <c r="E70" s="10" t="s">
        <v>213</v>
      </c>
    </row>
    <row r="71" spans="1:16" ht="102" x14ac:dyDescent="0.2">
      <c r="E71" s="10" t="s">
        <v>214</v>
      </c>
    </row>
    <row r="72" spans="1:16" ht="25.5" x14ac:dyDescent="0.2">
      <c r="A72" s="9">
        <v>18</v>
      </c>
      <c r="B72" s="9" t="s">
        <v>32</v>
      </c>
      <c r="C72" s="9" t="s">
        <v>215</v>
      </c>
      <c r="D72" s="9" t="s">
        <v>34</v>
      </c>
      <c r="E72" s="9" t="s">
        <v>216</v>
      </c>
      <c r="F72" s="9" t="s">
        <v>148</v>
      </c>
      <c r="G72" s="5">
        <v>24.54</v>
      </c>
      <c r="H72" s="8"/>
      <c r="I72" s="7">
        <f>ROUND((H72*G72),2)</f>
        <v>0</v>
      </c>
    </row>
    <row r="73" spans="1:16" ht="38.25" x14ac:dyDescent="0.2">
      <c r="E73" s="10" t="s">
        <v>217</v>
      </c>
    </row>
    <row r="74" spans="1:16" ht="76.5" x14ac:dyDescent="0.2">
      <c r="E74" s="10" t="s">
        <v>218</v>
      </c>
    </row>
    <row r="75" spans="1:16" x14ac:dyDescent="0.2">
      <c r="A75" s="9">
        <v>19</v>
      </c>
      <c r="B75" s="9" t="s">
        <v>32</v>
      </c>
      <c r="C75" s="9" t="s">
        <v>219</v>
      </c>
      <c r="D75" s="9" t="s">
        <v>34</v>
      </c>
      <c r="E75" s="9" t="s">
        <v>220</v>
      </c>
      <c r="F75" s="9" t="s">
        <v>42</v>
      </c>
      <c r="G75" s="5">
        <v>17.25</v>
      </c>
      <c r="H75" s="8"/>
      <c r="I75" s="7">
        <f>ROUND((H75*G75),2)</f>
        <v>0</v>
      </c>
    </row>
    <row r="76" spans="1:16" x14ac:dyDescent="0.2">
      <c r="E76" s="10" t="s">
        <v>221</v>
      </c>
    </row>
    <row r="77" spans="1:16" ht="344.25" x14ac:dyDescent="0.2">
      <c r="E77" s="10" t="s">
        <v>222</v>
      </c>
    </row>
    <row r="78" spans="1:16" ht="12.75" customHeight="1" x14ac:dyDescent="0.2">
      <c r="A78" s="11"/>
      <c r="B78" s="11"/>
      <c r="C78" s="11" t="s">
        <v>24</v>
      </c>
      <c r="D78" s="11"/>
      <c r="E78" s="11" t="s">
        <v>210</v>
      </c>
      <c r="F78" s="11"/>
      <c r="G78" s="11"/>
      <c r="H78" s="11"/>
      <c r="I78" s="11">
        <f>SUM(I69:I77)</f>
        <v>0</v>
      </c>
      <c r="P78">
        <f>ROUND(SUM(P69:P77),2)</f>
        <v>0</v>
      </c>
    </row>
    <row r="80" spans="1:16" ht="12.75" customHeight="1" x14ac:dyDescent="0.2">
      <c r="A80" s="4"/>
      <c r="B80" s="4"/>
      <c r="C80" s="4" t="s">
        <v>25</v>
      </c>
      <c r="D80" s="4"/>
      <c r="E80" s="4" t="s">
        <v>223</v>
      </c>
      <c r="F80" s="4"/>
      <c r="G80" s="6"/>
      <c r="H80" s="4"/>
      <c r="I80" s="6"/>
    </row>
    <row r="81" spans="1:9" ht="25.5" x14ac:dyDescent="0.2">
      <c r="A81" s="9">
        <v>20</v>
      </c>
      <c r="B81" s="9" t="s">
        <v>32</v>
      </c>
      <c r="C81" s="9" t="s">
        <v>224</v>
      </c>
      <c r="D81" s="9" t="s">
        <v>34</v>
      </c>
      <c r="E81" s="9" t="s">
        <v>225</v>
      </c>
      <c r="F81" s="9" t="s">
        <v>148</v>
      </c>
      <c r="G81" s="5">
        <v>195.8</v>
      </c>
      <c r="H81" s="8"/>
      <c r="I81" s="7">
        <f>ROUND((H81*G81),2)</f>
        <v>0</v>
      </c>
    </row>
    <row r="82" spans="1:9" x14ac:dyDescent="0.2">
      <c r="E82" s="10" t="s">
        <v>226</v>
      </c>
    </row>
    <row r="83" spans="1:9" ht="51" x14ac:dyDescent="0.2">
      <c r="E83" s="10" t="s">
        <v>227</v>
      </c>
    </row>
    <row r="84" spans="1:9" ht="25.5" x14ac:dyDescent="0.2">
      <c r="A84" s="9">
        <v>21</v>
      </c>
      <c r="B84" s="9" t="s">
        <v>32</v>
      </c>
      <c r="C84" s="9" t="s">
        <v>228</v>
      </c>
      <c r="D84" s="9" t="s">
        <v>34</v>
      </c>
      <c r="E84" s="9" t="s">
        <v>229</v>
      </c>
      <c r="F84" s="9" t="s">
        <v>148</v>
      </c>
      <c r="G84" s="5">
        <v>2370.1999999999998</v>
      </c>
      <c r="H84" s="8"/>
      <c r="I84" s="7">
        <f>ROUND((H84*G84),2)</f>
        <v>0</v>
      </c>
    </row>
    <row r="85" spans="1:9" ht="51" x14ac:dyDescent="0.2">
      <c r="E85" s="10" t="s">
        <v>230</v>
      </c>
    </row>
    <row r="86" spans="1:9" ht="51" x14ac:dyDescent="0.2">
      <c r="E86" s="10" t="s">
        <v>227</v>
      </c>
    </row>
    <row r="87" spans="1:9" ht="38.25" x14ac:dyDescent="0.2">
      <c r="A87" s="9">
        <v>22</v>
      </c>
      <c r="B87" s="9" t="s">
        <v>32</v>
      </c>
      <c r="C87" s="9" t="s">
        <v>231</v>
      </c>
      <c r="D87" s="9" t="s">
        <v>34</v>
      </c>
      <c r="E87" s="9" t="s">
        <v>232</v>
      </c>
      <c r="F87" s="9" t="s">
        <v>42</v>
      </c>
      <c r="G87" s="5">
        <v>357.89</v>
      </c>
      <c r="H87" s="8"/>
      <c r="I87" s="7">
        <f>ROUND((H87*G87),2)</f>
        <v>0</v>
      </c>
    </row>
    <row r="88" spans="1:9" ht="38.25" x14ac:dyDescent="0.2">
      <c r="E88" s="10" t="s">
        <v>233</v>
      </c>
    </row>
    <row r="89" spans="1:9" ht="76.5" x14ac:dyDescent="0.2">
      <c r="E89" s="10" t="s">
        <v>234</v>
      </c>
    </row>
    <row r="90" spans="1:9" ht="25.5" x14ac:dyDescent="0.2">
      <c r="A90" s="9">
        <v>23</v>
      </c>
      <c r="B90" s="9" t="s">
        <v>32</v>
      </c>
      <c r="C90" s="9" t="s">
        <v>235</v>
      </c>
      <c r="D90" s="9" t="s">
        <v>34</v>
      </c>
      <c r="E90" s="9" t="s">
        <v>236</v>
      </c>
      <c r="F90" s="9" t="s">
        <v>148</v>
      </c>
      <c r="G90" s="5">
        <v>741.9</v>
      </c>
      <c r="H90" s="8"/>
      <c r="I90" s="7">
        <f>ROUND((H90*G90),2)</f>
        <v>0</v>
      </c>
    </row>
    <row r="91" spans="1:9" ht="63.75" x14ac:dyDescent="0.2">
      <c r="E91" s="10" t="s">
        <v>237</v>
      </c>
    </row>
    <row r="92" spans="1:9" ht="38.25" x14ac:dyDescent="0.2">
      <c r="E92" s="10" t="s">
        <v>238</v>
      </c>
    </row>
    <row r="93" spans="1:9" ht="25.5" x14ac:dyDescent="0.2">
      <c r="A93" s="9">
        <v>24</v>
      </c>
      <c r="B93" s="9" t="s">
        <v>32</v>
      </c>
      <c r="C93" s="9" t="s">
        <v>239</v>
      </c>
      <c r="D93" s="9" t="s">
        <v>34</v>
      </c>
      <c r="E93" s="9" t="s">
        <v>240</v>
      </c>
      <c r="F93" s="9" t="s">
        <v>148</v>
      </c>
      <c r="G93" s="5">
        <v>195.18</v>
      </c>
      <c r="H93" s="8"/>
      <c r="I93" s="7">
        <f>ROUND((H93*G93),2)</f>
        <v>0</v>
      </c>
    </row>
    <row r="94" spans="1:9" x14ac:dyDescent="0.2">
      <c r="E94" s="10" t="s">
        <v>241</v>
      </c>
    </row>
    <row r="95" spans="1:9" ht="51" x14ac:dyDescent="0.2">
      <c r="E95" s="10" t="s">
        <v>242</v>
      </c>
    </row>
    <row r="96" spans="1:9" ht="25.5" x14ac:dyDescent="0.2">
      <c r="A96" s="9">
        <v>25</v>
      </c>
      <c r="B96" s="9" t="s">
        <v>32</v>
      </c>
      <c r="C96" s="9" t="s">
        <v>243</v>
      </c>
      <c r="D96" s="9" t="s">
        <v>34</v>
      </c>
      <c r="E96" s="9" t="s">
        <v>244</v>
      </c>
      <c r="F96" s="9" t="s">
        <v>148</v>
      </c>
      <c r="G96" s="5">
        <v>3654.18</v>
      </c>
      <c r="H96" s="8"/>
      <c r="I96" s="7">
        <f>ROUND((H96*G96),2)</f>
        <v>0</v>
      </c>
    </row>
    <row r="97" spans="1:16" ht="38.25" x14ac:dyDescent="0.2">
      <c r="E97" s="10" t="s">
        <v>245</v>
      </c>
    </row>
    <row r="98" spans="1:16" ht="51" x14ac:dyDescent="0.2">
      <c r="E98" s="10" t="s">
        <v>242</v>
      </c>
    </row>
    <row r="99" spans="1:16" ht="25.5" x14ac:dyDescent="0.2">
      <c r="A99" s="9">
        <v>26</v>
      </c>
      <c r="B99" s="9" t="s">
        <v>32</v>
      </c>
      <c r="C99" s="9" t="s">
        <v>246</v>
      </c>
      <c r="D99" s="9" t="s">
        <v>34</v>
      </c>
      <c r="E99" s="9" t="s">
        <v>247</v>
      </c>
      <c r="F99" s="9" t="s">
        <v>148</v>
      </c>
      <c r="G99" s="5">
        <v>1871.6</v>
      </c>
      <c r="H99" s="8"/>
      <c r="I99" s="7">
        <f>ROUND((H99*G99),2)</f>
        <v>0</v>
      </c>
    </row>
    <row r="100" spans="1:16" x14ac:dyDescent="0.2">
      <c r="E100" s="10" t="s">
        <v>248</v>
      </c>
    </row>
    <row r="101" spans="1:16" ht="140.25" x14ac:dyDescent="0.2">
      <c r="E101" s="10" t="s">
        <v>249</v>
      </c>
    </row>
    <row r="102" spans="1:16" ht="25.5" x14ac:dyDescent="0.2">
      <c r="A102" s="9">
        <v>27</v>
      </c>
      <c r="B102" s="9" t="s">
        <v>32</v>
      </c>
      <c r="C102" s="9" t="s">
        <v>250</v>
      </c>
      <c r="D102" s="9" t="s">
        <v>34</v>
      </c>
      <c r="E102" s="9" t="s">
        <v>251</v>
      </c>
      <c r="F102" s="9" t="s">
        <v>148</v>
      </c>
      <c r="G102" s="5">
        <v>1897.18</v>
      </c>
      <c r="H102" s="8"/>
      <c r="I102" s="7">
        <f>ROUND((H102*G102),2)</f>
        <v>0</v>
      </c>
    </row>
    <row r="103" spans="1:16" x14ac:dyDescent="0.2">
      <c r="E103" s="10" t="s">
        <v>252</v>
      </c>
    </row>
    <row r="104" spans="1:16" ht="140.25" x14ac:dyDescent="0.2">
      <c r="E104" s="10" t="s">
        <v>249</v>
      </c>
    </row>
    <row r="105" spans="1:16" ht="25.5" x14ac:dyDescent="0.2">
      <c r="A105" s="9">
        <v>28</v>
      </c>
      <c r="B105" s="9" t="s">
        <v>32</v>
      </c>
      <c r="C105" s="9" t="s">
        <v>253</v>
      </c>
      <c r="D105" s="9" t="s">
        <v>34</v>
      </c>
      <c r="E105" s="9" t="s">
        <v>254</v>
      </c>
      <c r="F105" s="9" t="s">
        <v>148</v>
      </c>
      <c r="G105" s="5">
        <v>1757</v>
      </c>
      <c r="H105" s="8"/>
      <c r="I105" s="7">
        <f>ROUND((H105*G105),2)</f>
        <v>0</v>
      </c>
    </row>
    <row r="106" spans="1:16" x14ac:dyDescent="0.2">
      <c r="E106" s="10" t="s">
        <v>255</v>
      </c>
    </row>
    <row r="107" spans="1:16" ht="140.25" x14ac:dyDescent="0.2">
      <c r="E107" s="10" t="s">
        <v>249</v>
      </c>
    </row>
    <row r="108" spans="1:16" ht="12.75" customHeight="1" x14ac:dyDescent="0.2">
      <c r="A108" s="11"/>
      <c r="B108" s="11"/>
      <c r="C108" s="11" t="s">
        <v>25</v>
      </c>
      <c r="D108" s="11"/>
      <c r="E108" s="11" t="s">
        <v>223</v>
      </c>
      <c r="F108" s="11"/>
      <c r="G108" s="11"/>
      <c r="H108" s="11"/>
      <c r="I108" s="11">
        <f>SUM(I81:I107)</f>
        <v>0</v>
      </c>
      <c r="P108">
        <f>ROUND(SUM(P81:P107),2)</f>
        <v>0</v>
      </c>
    </row>
    <row r="110" spans="1:16" ht="12.75" customHeight="1" x14ac:dyDescent="0.2">
      <c r="A110" s="4"/>
      <c r="B110" s="4"/>
      <c r="C110" s="4" t="s">
        <v>27</v>
      </c>
      <c r="D110" s="4"/>
      <c r="E110" s="4" t="s">
        <v>256</v>
      </c>
      <c r="F110" s="4"/>
      <c r="G110" s="6"/>
      <c r="H110" s="4"/>
      <c r="I110" s="6"/>
    </row>
    <row r="111" spans="1:16" ht="25.5" x14ac:dyDescent="0.2">
      <c r="A111" s="9">
        <v>29</v>
      </c>
      <c r="B111" s="9" t="s">
        <v>32</v>
      </c>
      <c r="C111" s="9" t="s">
        <v>257</v>
      </c>
      <c r="D111" s="9" t="s">
        <v>34</v>
      </c>
      <c r="E111" s="9" t="s">
        <v>258</v>
      </c>
      <c r="F111" s="9" t="s">
        <v>148</v>
      </c>
      <c r="G111" s="5">
        <v>27</v>
      </c>
      <c r="H111" s="8"/>
      <c r="I111" s="7">
        <f>ROUND((H111*G111),2)</f>
        <v>0</v>
      </c>
    </row>
    <row r="112" spans="1:16" x14ac:dyDescent="0.2">
      <c r="E112" s="10" t="s">
        <v>259</v>
      </c>
    </row>
    <row r="113" spans="1:16" ht="89.25" x14ac:dyDescent="0.2">
      <c r="E113" s="10" t="s">
        <v>260</v>
      </c>
    </row>
    <row r="114" spans="1:16" ht="25.5" x14ac:dyDescent="0.2">
      <c r="A114" s="9">
        <v>30</v>
      </c>
      <c r="B114" s="9" t="s">
        <v>32</v>
      </c>
      <c r="C114" s="9" t="s">
        <v>261</v>
      </c>
      <c r="D114" s="9" t="s">
        <v>34</v>
      </c>
      <c r="E114" s="9" t="s">
        <v>262</v>
      </c>
      <c r="F114" s="9" t="s">
        <v>148</v>
      </c>
      <c r="G114" s="5">
        <v>5.4</v>
      </c>
      <c r="H114" s="8"/>
      <c r="I114" s="7">
        <f>ROUND((H114*G114),2)</f>
        <v>0</v>
      </c>
    </row>
    <row r="115" spans="1:16" x14ac:dyDescent="0.2">
      <c r="E115" s="10" t="s">
        <v>263</v>
      </c>
    </row>
    <row r="116" spans="1:16" ht="89.25" x14ac:dyDescent="0.2">
      <c r="E116" s="10" t="s">
        <v>264</v>
      </c>
    </row>
    <row r="117" spans="1:16" ht="12.75" customHeight="1" x14ac:dyDescent="0.2">
      <c r="A117" s="11"/>
      <c r="B117" s="11"/>
      <c r="C117" s="11" t="s">
        <v>27</v>
      </c>
      <c r="D117" s="11"/>
      <c r="E117" s="11" t="s">
        <v>256</v>
      </c>
      <c r="F117" s="11"/>
      <c r="G117" s="11"/>
      <c r="H117" s="11"/>
      <c r="I117" s="11">
        <f>SUM(I111:I116)</f>
        <v>0</v>
      </c>
      <c r="P117">
        <f>ROUND(SUM(P111:P116),2)</f>
        <v>0</v>
      </c>
    </row>
    <row r="119" spans="1:16" ht="12.75" customHeight="1" x14ac:dyDescent="0.2">
      <c r="A119" s="4"/>
      <c r="B119" s="4"/>
      <c r="C119" s="4" t="s">
        <v>28</v>
      </c>
      <c r="D119" s="4"/>
      <c r="E119" s="4" t="s">
        <v>265</v>
      </c>
      <c r="F119" s="4"/>
      <c r="G119" s="6"/>
      <c r="H119" s="4"/>
      <c r="I119" s="6"/>
    </row>
    <row r="120" spans="1:16" ht="25.5" x14ac:dyDescent="0.2">
      <c r="A120" s="9">
        <v>31</v>
      </c>
      <c r="B120" s="9" t="s">
        <v>32</v>
      </c>
      <c r="C120" s="9" t="s">
        <v>266</v>
      </c>
      <c r="D120" s="9" t="s">
        <v>34</v>
      </c>
      <c r="E120" s="9" t="s">
        <v>267</v>
      </c>
      <c r="F120" s="9" t="s">
        <v>56</v>
      </c>
      <c r="G120" s="5">
        <v>1</v>
      </c>
      <c r="H120" s="8"/>
      <c r="I120" s="7">
        <f>ROUND((H120*G120),2)</f>
        <v>0</v>
      </c>
    </row>
    <row r="121" spans="1:16" ht="409.5" x14ac:dyDescent="0.2">
      <c r="E121" s="10" t="s">
        <v>268</v>
      </c>
    </row>
    <row r="122" spans="1:16" ht="25.5" x14ac:dyDescent="0.2">
      <c r="A122" s="9">
        <v>32</v>
      </c>
      <c r="B122" s="9" t="s">
        <v>32</v>
      </c>
      <c r="C122" s="9" t="s">
        <v>269</v>
      </c>
      <c r="D122" s="9" t="s">
        <v>34</v>
      </c>
      <c r="E122" s="9" t="s">
        <v>270</v>
      </c>
      <c r="F122" s="9" t="s">
        <v>56</v>
      </c>
      <c r="G122" s="5">
        <v>1</v>
      </c>
      <c r="H122" s="8"/>
      <c r="I122" s="7">
        <f>ROUND((H122*G122),2)</f>
        <v>0</v>
      </c>
    </row>
    <row r="123" spans="1:16" ht="242.25" x14ac:dyDescent="0.2">
      <c r="E123" s="10" t="s">
        <v>271</v>
      </c>
    </row>
    <row r="124" spans="1:16" ht="12.75" customHeight="1" x14ac:dyDescent="0.2">
      <c r="A124" s="11"/>
      <c r="B124" s="11"/>
      <c r="C124" s="11" t="s">
        <v>28</v>
      </c>
      <c r="D124" s="11"/>
      <c r="E124" s="11" t="s">
        <v>265</v>
      </c>
      <c r="F124" s="11"/>
      <c r="G124" s="11"/>
      <c r="H124" s="11"/>
      <c r="I124" s="11">
        <f>SUM(I120:I123)</f>
        <v>0</v>
      </c>
      <c r="P124">
        <f>ROUND(SUM(P120:P123),2)</f>
        <v>0</v>
      </c>
    </row>
    <row r="126" spans="1:16" ht="12.75" customHeight="1" x14ac:dyDescent="0.2">
      <c r="A126" s="4"/>
      <c r="B126" s="4"/>
      <c r="C126" s="4" t="s">
        <v>29</v>
      </c>
      <c r="D126" s="4"/>
      <c r="E126" s="4" t="s">
        <v>45</v>
      </c>
      <c r="F126" s="4"/>
      <c r="G126" s="6"/>
      <c r="H126" s="4"/>
      <c r="I126" s="6"/>
    </row>
    <row r="127" spans="1:16" ht="25.5" x14ac:dyDescent="0.2">
      <c r="A127" s="9">
        <v>33</v>
      </c>
      <c r="B127" s="9" t="s">
        <v>32</v>
      </c>
      <c r="C127" s="9" t="s">
        <v>272</v>
      </c>
      <c r="D127" s="9" t="s">
        <v>34</v>
      </c>
      <c r="E127" s="9" t="s">
        <v>273</v>
      </c>
      <c r="F127" s="9" t="s">
        <v>48</v>
      </c>
      <c r="G127" s="5">
        <v>182.4</v>
      </c>
      <c r="H127" s="8"/>
      <c r="I127" s="7">
        <f>ROUND((H127*G127),2)</f>
        <v>0</v>
      </c>
    </row>
    <row r="128" spans="1:16" x14ac:dyDescent="0.2">
      <c r="E128" s="10" t="s">
        <v>274</v>
      </c>
    </row>
    <row r="129" spans="1:9" ht="127.5" x14ac:dyDescent="0.2">
      <c r="E129" s="10" t="s">
        <v>275</v>
      </c>
    </row>
    <row r="130" spans="1:9" x14ac:dyDescent="0.2">
      <c r="A130" s="9">
        <v>34</v>
      </c>
      <c r="B130" s="9" t="s">
        <v>32</v>
      </c>
      <c r="C130" s="9" t="s">
        <v>276</v>
      </c>
      <c r="D130" s="9" t="s">
        <v>34</v>
      </c>
      <c r="E130" s="9" t="s">
        <v>277</v>
      </c>
      <c r="F130" s="9" t="s">
        <v>56</v>
      </c>
      <c r="G130" s="5">
        <v>14</v>
      </c>
      <c r="H130" s="8"/>
      <c r="I130" s="7">
        <f>ROUND((H130*G130),2)</f>
        <v>0</v>
      </c>
    </row>
    <row r="131" spans="1:9" ht="38.25" x14ac:dyDescent="0.2">
      <c r="E131" s="10" t="s">
        <v>278</v>
      </c>
    </row>
    <row r="132" spans="1:9" ht="51" x14ac:dyDescent="0.2">
      <c r="E132" s="10" t="s">
        <v>279</v>
      </c>
    </row>
    <row r="133" spans="1:9" ht="25.5" x14ac:dyDescent="0.2">
      <c r="A133" s="9">
        <v>35</v>
      </c>
      <c r="B133" s="9" t="s">
        <v>32</v>
      </c>
      <c r="C133" s="9" t="s">
        <v>280</v>
      </c>
      <c r="D133" s="9" t="s">
        <v>34</v>
      </c>
      <c r="E133" s="9" t="s">
        <v>281</v>
      </c>
      <c r="F133" s="9" t="s">
        <v>56</v>
      </c>
      <c r="G133" s="5">
        <v>10</v>
      </c>
      <c r="H133" s="8"/>
      <c r="I133" s="7">
        <f>ROUND((H133*G133),2)</f>
        <v>0</v>
      </c>
    </row>
    <row r="134" spans="1:9" ht="38.25" x14ac:dyDescent="0.2">
      <c r="E134" s="10" t="s">
        <v>282</v>
      </c>
    </row>
    <row r="135" spans="1:9" x14ac:dyDescent="0.2">
      <c r="E135" s="10" t="s">
        <v>283</v>
      </c>
    </row>
    <row r="136" spans="1:9" ht="38.25" x14ac:dyDescent="0.2">
      <c r="A136" s="9">
        <v>36</v>
      </c>
      <c r="B136" s="9" t="s">
        <v>32</v>
      </c>
      <c r="C136" s="9" t="s">
        <v>284</v>
      </c>
      <c r="D136" s="9" t="s">
        <v>34</v>
      </c>
      <c r="E136" s="9" t="s">
        <v>285</v>
      </c>
      <c r="F136" s="9" t="s">
        <v>56</v>
      </c>
      <c r="G136" s="5">
        <v>8</v>
      </c>
      <c r="H136" s="8"/>
      <c r="I136" s="7">
        <f>ROUND((H136*G136),2)</f>
        <v>0</v>
      </c>
    </row>
    <row r="137" spans="1:9" ht="25.5" x14ac:dyDescent="0.2">
      <c r="E137" s="10" t="s">
        <v>286</v>
      </c>
    </row>
    <row r="138" spans="1:9" ht="25.5" x14ac:dyDescent="0.2">
      <c r="A138" s="9">
        <v>37</v>
      </c>
      <c r="B138" s="9" t="s">
        <v>32</v>
      </c>
      <c r="C138" s="9" t="s">
        <v>287</v>
      </c>
      <c r="D138" s="9" t="s">
        <v>34</v>
      </c>
      <c r="E138" s="9" t="s">
        <v>288</v>
      </c>
      <c r="F138" s="9" t="s">
        <v>56</v>
      </c>
      <c r="G138" s="5">
        <v>12</v>
      </c>
      <c r="H138" s="8"/>
      <c r="I138" s="7">
        <f>ROUND((H138*G138),2)</f>
        <v>0</v>
      </c>
    </row>
    <row r="139" spans="1:9" ht="25.5" x14ac:dyDescent="0.2">
      <c r="E139" s="10" t="s">
        <v>289</v>
      </c>
    </row>
    <row r="140" spans="1:9" ht="25.5" x14ac:dyDescent="0.2">
      <c r="A140" s="9">
        <v>38</v>
      </c>
      <c r="B140" s="9" t="s">
        <v>32</v>
      </c>
      <c r="C140" s="9" t="s">
        <v>290</v>
      </c>
      <c r="D140" s="9" t="s">
        <v>34</v>
      </c>
      <c r="E140" s="9" t="s">
        <v>291</v>
      </c>
      <c r="F140" s="9" t="s">
        <v>148</v>
      </c>
      <c r="G140" s="5">
        <v>116.438</v>
      </c>
      <c r="H140" s="8"/>
      <c r="I140" s="7">
        <f>ROUND((H140*G140),2)</f>
        <v>0</v>
      </c>
    </row>
    <row r="141" spans="1:9" x14ac:dyDescent="0.2">
      <c r="E141" s="10" t="s">
        <v>292</v>
      </c>
    </row>
    <row r="142" spans="1:9" ht="38.25" x14ac:dyDescent="0.2">
      <c r="E142" s="10" t="s">
        <v>293</v>
      </c>
    </row>
    <row r="143" spans="1:9" ht="25.5" x14ac:dyDescent="0.2">
      <c r="A143" s="9">
        <v>39</v>
      </c>
      <c r="B143" s="9" t="s">
        <v>32</v>
      </c>
      <c r="C143" s="9" t="s">
        <v>294</v>
      </c>
      <c r="D143" s="9" t="s">
        <v>34</v>
      </c>
      <c r="E143" s="9" t="s">
        <v>295</v>
      </c>
      <c r="F143" s="9" t="s">
        <v>148</v>
      </c>
      <c r="G143" s="5">
        <v>116.438</v>
      </c>
      <c r="H143" s="8"/>
      <c r="I143" s="7">
        <f>ROUND((H143*G143),2)</f>
        <v>0</v>
      </c>
    </row>
    <row r="144" spans="1:9" x14ac:dyDescent="0.2">
      <c r="E144" s="10" t="s">
        <v>292</v>
      </c>
    </row>
    <row r="145" spans="1:9" ht="38.25" x14ac:dyDescent="0.2">
      <c r="E145" s="10" t="s">
        <v>296</v>
      </c>
    </row>
    <row r="146" spans="1:9" ht="25.5" x14ac:dyDescent="0.2">
      <c r="A146" s="9">
        <v>40</v>
      </c>
      <c r="B146" s="9" t="s">
        <v>32</v>
      </c>
      <c r="C146" s="9" t="s">
        <v>297</v>
      </c>
      <c r="D146" s="9" t="s">
        <v>34</v>
      </c>
      <c r="E146" s="9" t="s">
        <v>298</v>
      </c>
      <c r="F146" s="9" t="s">
        <v>48</v>
      </c>
      <c r="G146" s="5">
        <v>41.5</v>
      </c>
      <c r="H146" s="8"/>
      <c r="I146" s="7">
        <f>ROUND((H146*G146),2)</f>
        <v>0</v>
      </c>
    </row>
    <row r="147" spans="1:9" ht="38.25" x14ac:dyDescent="0.2">
      <c r="E147" s="10" t="s">
        <v>299</v>
      </c>
    </row>
    <row r="148" spans="1:9" ht="51" x14ac:dyDescent="0.2">
      <c r="E148" s="10" t="s">
        <v>300</v>
      </c>
    </row>
    <row r="149" spans="1:9" ht="25.5" x14ac:dyDescent="0.2">
      <c r="A149" s="9">
        <v>41</v>
      </c>
      <c r="B149" s="9" t="s">
        <v>32</v>
      </c>
      <c r="C149" s="9" t="s">
        <v>301</v>
      </c>
      <c r="D149" s="9" t="s">
        <v>34</v>
      </c>
      <c r="E149" s="9" t="s">
        <v>302</v>
      </c>
      <c r="F149" s="9" t="s">
        <v>48</v>
      </c>
      <c r="G149" s="5">
        <v>31</v>
      </c>
      <c r="H149" s="8"/>
      <c r="I149" s="7">
        <f>ROUND((H149*G149),2)</f>
        <v>0</v>
      </c>
    </row>
    <row r="150" spans="1:9" ht="63.75" x14ac:dyDescent="0.2">
      <c r="E150" s="10" t="s">
        <v>303</v>
      </c>
    </row>
    <row r="151" spans="1:9" ht="25.5" x14ac:dyDescent="0.2">
      <c r="A151" s="9">
        <v>42</v>
      </c>
      <c r="B151" s="9" t="s">
        <v>32</v>
      </c>
      <c r="C151" s="9" t="s">
        <v>304</v>
      </c>
      <c r="D151" s="9" t="s">
        <v>34</v>
      </c>
      <c r="E151" s="9" t="s">
        <v>305</v>
      </c>
      <c r="F151" s="9" t="s">
        <v>48</v>
      </c>
      <c r="G151" s="5">
        <v>17.5</v>
      </c>
      <c r="H151" s="8"/>
      <c r="I151" s="7">
        <f>ROUND((H151*G151),2)</f>
        <v>0</v>
      </c>
    </row>
    <row r="152" spans="1:9" ht="38.25" x14ac:dyDescent="0.2">
      <c r="E152" s="10" t="s">
        <v>306</v>
      </c>
    </row>
    <row r="153" spans="1:9" ht="63.75" x14ac:dyDescent="0.2">
      <c r="E153" s="10" t="s">
        <v>303</v>
      </c>
    </row>
    <row r="154" spans="1:9" ht="25.5" x14ac:dyDescent="0.2">
      <c r="A154" s="9">
        <v>43</v>
      </c>
      <c r="B154" s="9" t="s">
        <v>32</v>
      </c>
      <c r="C154" s="9" t="s">
        <v>307</v>
      </c>
      <c r="D154" s="9" t="s">
        <v>34</v>
      </c>
      <c r="E154" s="9" t="s">
        <v>308</v>
      </c>
      <c r="F154" s="9" t="s">
        <v>48</v>
      </c>
      <c r="G154" s="5">
        <v>12</v>
      </c>
      <c r="H154" s="8"/>
      <c r="I154" s="7">
        <f>ROUND((H154*G154),2)</f>
        <v>0</v>
      </c>
    </row>
    <row r="155" spans="1:9" ht="63.75" x14ac:dyDescent="0.2">
      <c r="E155" s="10" t="s">
        <v>303</v>
      </c>
    </row>
    <row r="156" spans="1:9" ht="25.5" x14ac:dyDescent="0.2">
      <c r="A156" s="9">
        <v>44</v>
      </c>
      <c r="B156" s="9" t="s">
        <v>32</v>
      </c>
      <c r="C156" s="9" t="s">
        <v>309</v>
      </c>
      <c r="D156" s="9" t="s">
        <v>34</v>
      </c>
      <c r="E156" s="9" t="s">
        <v>310</v>
      </c>
      <c r="F156" s="9" t="s">
        <v>48</v>
      </c>
      <c r="G156" s="5">
        <v>13</v>
      </c>
      <c r="H156" s="8"/>
      <c r="I156" s="7">
        <f>ROUND((H156*G156),2)</f>
        <v>0</v>
      </c>
    </row>
    <row r="157" spans="1:9" x14ac:dyDescent="0.2">
      <c r="E157" s="10" t="s">
        <v>311</v>
      </c>
    </row>
    <row r="158" spans="1:9" x14ac:dyDescent="0.2">
      <c r="E158" s="10" t="s">
        <v>312</v>
      </c>
    </row>
    <row r="159" spans="1:9" ht="25.5" x14ac:dyDescent="0.2">
      <c r="A159" s="9">
        <v>45</v>
      </c>
      <c r="B159" s="9" t="s">
        <v>32</v>
      </c>
      <c r="C159" s="9" t="s">
        <v>313</v>
      </c>
      <c r="D159" s="9" t="s">
        <v>34</v>
      </c>
      <c r="E159" s="9" t="s">
        <v>314</v>
      </c>
      <c r="F159" s="9" t="s">
        <v>48</v>
      </c>
      <c r="G159" s="5">
        <v>13</v>
      </c>
      <c r="H159" s="8"/>
      <c r="I159" s="7">
        <f>ROUND((H159*G159),2)</f>
        <v>0</v>
      </c>
    </row>
    <row r="160" spans="1:9" x14ac:dyDescent="0.2">
      <c r="E160" s="10" t="s">
        <v>311</v>
      </c>
    </row>
    <row r="161" spans="1:9" ht="38.25" x14ac:dyDescent="0.2">
      <c r="E161" s="10" t="s">
        <v>315</v>
      </c>
    </row>
    <row r="162" spans="1:9" ht="25.5" x14ac:dyDescent="0.2">
      <c r="A162" s="9">
        <v>46</v>
      </c>
      <c r="B162" s="9" t="s">
        <v>32</v>
      </c>
      <c r="C162" s="9" t="s">
        <v>316</v>
      </c>
      <c r="D162" s="9" t="s">
        <v>89</v>
      </c>
      <c r="E162" s="9" t="s">
        <v>317</v>
      </c>
      <c r="F162" s="9" t="s">
        <v>48</v>
      </c>
      <c r="G162" s="5">
        <v>22</v>
      </c>
      <c r="H162" s="8"/>
      <c r="I162" s="7">
        <f>ROUND((H162*G162),2)</f>
        <v>0</v>
      </c>
    </row>
    <row r="163" spans="1:9" x14ac:dyDescent="0.2">
      <c r="E163" s="10" t="s">
        <v>318</v>
      </c>
    </row>
    <row r="164" spans="1:9" ht="89.25" x14ac:dyDescent="0.2">
      <c r="E164" s="10" t="s">
        <v>319</v>
      </c>
    </row>
    <row r="165" spans="1:9" ht="25.5" x14ac:dyDescent="0.2">
      <c r="A165" s="9">
        <v>47</v>
      </c>
      <c r="B165" s="9" t="s">
        <v>32</v>
      </c>
      <c r="C165" s="9" t="s">
        <v>316</v>
      </c>
      <c r="D165" s="9" t="s">
        <v>92</v>
      </c>
      <c r="E165" s="9" t="s">
        <v>320</v>
      </c>
      <c r="F165" s="9" t="s">
        <v>48</v>
      </c>
      <c r="G165" s="5">
        <v>40.9</v>
      </c>
      <c r="H165" s="8"/>
      <c r="I165" s="7">
        <f>ROUND((H165*G165),2)</f>
        <v>0</v>
      </c>
    </row>
    <row r="166" spans="1:9" ht="38.25" x14ac:dyDescent="0.2">
      <c r="E166" s="10" t="s">
        <v>321</v>
      </c>
    </row>
    <row r="167" spans="1:9" ht="89.25" x14ac:dyDescent="0.2">
      <c r="E167" s="10" t="s">
        <v>319</v>
      </c>
    </row>
    <row r="168" spans="1:9" ht="25.5" x14ac:dyDescent="0.2">
      <c r="A168" s="9">
        <v>48</v>
      </c>
      <c r="B168" s="9" t="s">
        <v>32</v>
      </c>
      <c r="C168" s="9" t="s">
        <v>322</v>
      </c>
      <c r="D168" s="9" t="s">
        <v>34</v>
      </c>
      <c r="E168" s="9" t="s">
        <v>323</v>
      </c>
      <c r="F168" s="9" t="s">
        <v>48</v>
      </c>
      <c r="G168" s="5">
        <v>22.4</v>
      </c>
      <c r="H168" s="8"/>
      <c r="I168" s="7">
        <f>ROUND((H168*G168),2)</f>
        <v>0</v>
      </c>
    </row>
    <row r="169" spans="1:9" x14ac:dyDescent="0.2">
      <c r="E169" s="10" t="s">
        <v>324</v>
      </c>
    </row>
    <row r="170" spans="1:9" ht="76.5" x14ac:dyDescent="0.2">
      <c r="E170" s="10" t="s">
        <v>325</v>
      </c>
    </row>
    <row r="171" spans="1:9" ht="25.5" x14ac:dyDescent="0.2">
      <c r="A171" s="9">
        <v>49</v>
      </c>
      <c r="B171" s="9" t="s">
        <v>32</v>
      </c>
      <c r="C171" s="9" t="s">
        <v>326</v>
      </c>
      <c r="D171" s="9" t="s">
        <v>34</v>
      </c>
      <c r="E171" s="9" t="s">
        <v>327</v>
      </c>
      <c r="F171" s="9" t="s">
        <v>48</v>
      </c>
      <c r="G171" s="5">
        <v>7</v>
      </c>
      <c r="H171" s="8"/>
      <c r="I171" s="7">
        <f>ROUND((H171*G171),2)</f>
        <v>0</v>
      </c>
    </row>
    <row r="172" spans="1:9" ht="114.75" x14ac:dyDescent="0.2">
      <c r="E172" s="10" t="s">
        <v>328</v>
      </c>
    </row>
    <row r="173" spans="1:9" x14ac:dyDescent="0.2">
      <c r="A173" s="9">
        <v>50</v>
      </c>
      <c r="B173" s="9" t="s">
        <v>32</v>
      </c>
      <c r="C173" s="9" t="s">
        <v>329</v>
      </c>
      <c r="D173" s="9" t="s">
        <v>34</v>
      </c>
      <c r="E173" s="9" t="s">
        <v>330</v>
      </c>
      <c r="F173" s="9" t="s">
        <v>48</v>
      </c>
      <c r="G173" s="5">
        <v>22.5</v>
      </c>
      <c r="H173" s="8"/>
      <c r="I173" s="7">
        <f>ROUND((H173*G173),2)</f>
        <v>0</v>
      </c>
    </row>
    <row r="174" spans="1:9" x14ac:dyDescent="0.2">
      <c r="E174" s="10" t="s">
        <v>331</v>
      </c>
    </row>
    <row r="175" spans="1:9" ht="114.75" x14ac:dyDescent="0.2">
      <c r="E175" s="10" t="s">
        <v>332</v>
      </c>
    </row>
    <row r="176" spans="1:9" x14ac:dyDescent="0.2">
      <c r="A176" s="9">
        <v>51</v>
      </c>
      <c r="B176" s="9" t="s">
        <v>32</v>
      </c>
      <c r="C176" s="9" t="s">
        <v>333</v>
      </c>
      <c r="D176" s="9" t="s">
        <v>34</v>
      </c>
      <c r="E176" s="9" t="s">
        <v>334</v>
      </c>
      <c r="F176" s="9" t="s">
        <v>56</v>
      </c>
      <c r="G176" s="5">
        <v>1</v>
      </c>
      <c r="H176" s="8"/>
      <c r="I176" s="7">
        <f>ROUND((H176*G176),2)</f>
        <v>0</v>
      </c>
    </row>
    <row r="177" spans="1:16" ht="89.25" x14ac:dyDescent="0.2">
      <c r="E177" s="10" t="s">
        <v>335</v>
      </c>
    </row>
    <row r="178" spans="1:16" ht="12.75" customHeight="1" x14ac:dyDescent="0.2">
      <c r="A178" s="11"/>
      <c r="B178" s="11"/>
      <c r="C178" s="11" t="s">
        <v>29</v>
      </c>
      <c r="D178" s="11"/>
      <c r="E178" s="11" t="s">
        <v>45</v>
      </c>
      <c r="F178" s="11"/>
      <c r="G178" s="11"/>
      <c r="H178" s="11"/>
      <c r="I178" s="11">
        <f>SUM(I127:I177)</f>
        <v>0</v>
      </c>
      <c r="P178">
        <f>ROUND(SUM(P127:P177),2)</f>
        <v>0</v>
      </c>
    </row>
    <row r="180" spans="1:16" ht="12.75" customHeight="1" x14ac:dyDescent="0.2">
      <c r="A180" s="11"/>
      <c r="B180" s="11"/>
      <c r="C180" s="11"/>
      <c r="D180" s="11"/>
      <c r="E180" s="11" t="s">
        <v>75</v>
      </c>
      <c r="F180" s="11"/>
      <c r="G180" s="11"/>
      <c r="H180" s="11"/>
      <c r="I180" s="11">
        <f>+I15+I49+I61+I66+I78+I108+I117+I124+I178</f>
        <v>0</v>
      </c>
      <c r="P180">
        <f>+P15+P49+P61+P66+P78+P108+P117+P124+P178</f>
        <v>0</v>
      </c>
    </row>
    <row r="182" spans="1:16" ht="12.75" customHeight="1" x14ac:dyDescent="0.2">
      <c r="A182" s="4" t="s">
        <v>76</v>
      </c>
      <c r="B182" s="4"/>
      <c r="C182" s="4"/>
      <c r="D182" s="4"/>
      <c r="E182" s="4"/>
      <c r="F182" s="4"/>
      <c r="G182" s="4"/>
      <c r="H182" s="4"/>
      <c r="I182" s="4"/>
    </row>
    <row r="183" spans="1:16" ht="12.75" customHeight="1" x14ac:dyDescent="0.2">
      <c r="A183" s="4"/>
      <c r="B183" s="4"/>
      <c r="C183" s="4"/>
      <c r="D183" s="4"/>
      <c r="E183" s="4" t="s">
        <v>77</v>
      </c>
      <c r="F183" s="4"/>
      <c r="G183" s="4"/>
      <c r="H183" s="4"/>
      <c r="I183" s="4"/>
    </row>
    <row r="184" spans="1:16" ht="12.75" customHeight="1" x14ac:dyDescent="0.2">
      <c r="A184" s="11"/>
      <c r="B184" s="11"/>
      <c r="C184" s="11"/>
      <c r="D184" s="11"/>
      <c r="E184" s="11" t="s">
        <v>78</v>
      </c>
      <c r="F184" s="11"/>
      <c r="G184" s="11"/>
      <c r="H184" s="11"/>
      <c r="I184" s="11">
        <v>0</v>
      </c>
      <c r="P184">
        <v>0</v>
      </c>
    </row>
    <row r="185" spans="1:16" ht="12.75" customHeight="1" x14ac:dyDescent="0.2">
      <c r="A185" s="11"/>
      <c r="B185" s="11"/>
      <c r="C185" s="11"/>
      <c r="D185" s="11"/>
      <c r="E185" s="11" t="s">
        <v>79</v>
      </c>
      <c r="F185" s="11"/>
      <c r="G185" s="11"/>
      <c r="H185" s="11"/>
      <c r="I185" s="11"/>
    </row>
    <row r="186" spans="1:16" ht="12.75" customHeight="1" x14ac:dyDescent="0.2">
      <c r="A186" s="11"/>
      <c r="B186" s="11"/>
      <c r="C186" s="11"/>
      <c r="D186" s="11"/>
      <c r="E186" s="11" t="s">
        <v>80</v>
      </c>
      <c r="F186" s="11"/>
      <c r="G186" s="11"/>
      <c r="H186" s="11"/>
      <c r="I186" s="11">
        <v>0</v>
      </c>
      <c r="P186">
        <v>0</v>
      </c>
    </row>
    <row r="187" spans="1:16" ht="12.75" customHeight="1" x14ac:dyDescent="0.2">
      <c r="A187" s="11"/>
      <c r="B187" s="11"/>
      <c r="C187" s="11"/>
      <c r="D187" s="11"/>
      <c r="E187" s="11" t="s">
        <v>81</v>
      </c>
      <c r="F187" s="11"/>
      <c r="G187" s="11"/>
      <c r="H187" s="11"/>
      <c r="I187" s="11">
        <f>I184+I186</f>
        <v>0</v>
      </c>
      <c r="P187">
        <f>P184+P186</f>
        <v>0</v>
      </c>
    </row>
    <row r="189" spans="1:16" ht="12.75" customHeight="1" x14ac:dyDescent="0.2">
      <c r="A189" s="11"/>
      <c r="B189" s="11"/>
      <c r="C189" s="11"/>
      <c r="D189" s="11"/>
      <c r="E189" s="11" t="s">
        <v>81</v>
      </c>
      <c r="F189" s="11"/>
      <c r="G189" s="11"/>
      <c r="H189" s="11"/>
      <c r="I189" s="11">
        <f>I180+I187</f>
        <v>0</v>
      </c>
      <c r="P189">
        <f>P180+P187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1" t="s">
        <v>0</v>
      </c>
      <c r="C1" t="s">
        <v>1</v>
      </c>
    </row>
    <row r="2" spans="1:16" ht="12.75" customHeight="1" x14ac:dyDescent="0.25">
      <c r="C2" s="2" t="s">
        <v>2</v>
      </c>
    </row>
    <row r="4" spans="1:16" ht="12.75" customHeight="1" x14ac:dyDescent="0.25">
      <c r="A4" t="s">
        <v>3</v>
      </c>
      <c r="C4" s="1" t="s">
        <v>6</v>
      </c>
      <c r="D4" s="1"/>
      <c r="E4" s="1" t="s">
        <v>7</v>
      </c>
    </row>
    <row r="5" spans="1:16" ht="12.75" customHeight="1" x14ac:dyDescent="0.25">
      <c r="A5" t="s">
        <v>4</v>
      </c>
      <c r="C5" s="1" t="s">
        <v>336</v>
      </c>
      <c r="D5" s="1"/>
      <c r="E5" s="1" t="s">
        <v>337</v>
      </c>
    </row>
    <row r="6" spans="1:16" ht="12.75" customHeight="1" x14ac:dyDescent="0.25">
      <c r="A6" t="s">
        <v>5</v>
      </c>
      <c r="C6" s="1" t="s">
        <v>336</v>
      </c>
      <c r="D6" s="1"/>
      <c r="E6" s="1" t="s">
        <v>337</v>
      </c>
    </row>
    <row r="7" spans="1:16" ht="12.75" customHeight="1" x14ac:dyDescent="0.25">
      <c r="A7" t="s">
        <v>10</v>
      </c>
      <c r="C7" s="1"/>
      <c r="D7" s="1"/>
      <c r="E7" s="1"/>
    </row>
    <row r="8" spans="1:16" ht="12.75" customHeight="1" x14ac:dyDescent="0.2">
      <c r="A8" s="12" t="s">
        <v>11</v>
      </c>
      <c r="B8" s="12" t="s">
        <v>13</v>
      </c>
      <c r="C8" s="12" t="s">
        <v>14</v>
      </c>
      <c r="D8" s="12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/>
    </row>
    <row r="9" spans="1:16" ht="14.25" x14ac:dyDescent="0.2">
      <c r="A9" s="12"/>
      <c r="B9" s="12"/>
      <c r="C9" s="12"/>
      <c r="D9" s="12"/>
      <c r="E9" s="12"/>
      <c r="F9" s="12"/>
      <c r="G9" s="12"/>
      <c r="H9" s="3" t="s">
        <v>20</v>
      </c>
      <c r="I9" s="3" t="s">
        <v>21</v>
      </c>
    </row>
    <row r="10" spans="1:16" ht="14.25" x14ac:dyDescent="0.2">
      <c r="A10" s="3" t="s">
        <v>12</v>
      </c>
      <c r="B10" s="3" t="s">
        <v>22</v>
      </c>
      <c r="C10" s="3" t="s">
        <v>23</v>
      </c>
      <c r="D10" s="3" t="s">
        <v>24</v>
      </c>
      <c r="E10" s="3" t="s">
        <v>25</v>
      </c>
      <c r="F10" s="3" t="s">
        <v>26</v>
      </c>
      <c r="G10" s="3" t="s">
        <v>27</v>
      </c>
      <c r="H10" s="3" t="s">
        <v>28</v>
      </c>
      <c r="I10" s="3" t="s">
        <v>29</v>
      </c>
    </row>
    <row r="11" spans="1:16" ht="12.75" customHeight="1" x14ac:dyDescent="0.2">
      <c r="A11" s="4"/>
      <c r="B11" s="4"/>
      <c r="C11" s="4" t="s">
        <v>31</v>
      </c>
      <c r="D11" s="4"/>
      <c r="E11" s="4" t="s">
        <v>30</v>
      </c>
      <c r="F11" s="4"/>
      <c r="G11" s="6"/>
      <c r="H11" s="4"/>
      <c r="I11" s="6"/>
    </row>
    <row r="12" spans="1:16" ht="38.25" x14ac:dyDescent="0.2">
      <c r="A12" s="9">
        <v>1</v>
      </c>
      <c r="B12" s="9" t="s">
        <v>32</v>
      </c>
      <c r="C12" s="9" t="s">
        <v>33</v>
      </c>
      <c r="D12" s="9" t="s">
        <v>89</v>
      </c>
      <c r="E12" s="9" t="s">
        <v>153</v>
      </c>
      <c r="F12" s="9" t="s">
        <v>36</v>
      </c>
      <c r="G12" s="5">
        <v>270.43200000000002</v>
      </c>
      <c r="H12" s="8"/>
      <c r="I12" s="7">
        <f>ROUND((H12*G12),2)</f>
        <v>0</v>
      </c>
    </row>
    <row r="13" spans="1:16" ht="38.25" x14ac:dyDescent="0.2">
      <c r="E13" s="10" t="s">
        <v>338</v>
      </c>
    </row>
    <row r="14" spans="1:16" ht="25.5" x14ac:dyDescent="0.2">
      <c r="E14" s="10" t="s">
        <v>38</v>
      </c>
    </row>
    <row r="15" spans="1:16" ht="12.75" customHeight="1" x14ac:dyDescent="0.2">
      <c r="A15" s="11"/>
      <c r="B15" s="11"/>
      <c r="C15" s="11" t="s">
        <v>31</v>
      </c>
      <c r="D15" s="11"/>
      <c r="E15" s="11" t="s">
        <v>30</v>
      </c>
      <c r="F15" s="11"/>
      <c r="G15" s="11"/>
      <c r="H15" s="11"/>
      <c r="I15" s="11">
        <f>SUM(I12:I14)</f>
        <v>0</v>
      </c>
      <c r="P15">
        <f>ROUND(SUM(P12:P14),2)</f>
        <v>0</v>
      </c>
    </row>
    <row r="17" spans="1:16" ht="12.75" customHeight="1" x14ac:dyDescent="0.2">
      <c r="A17" s="4"/>
      <c r="B17" s="4"/>
      <c r="C17" s="4" t="s">
        <v>12</v>
      </c>
      <c r="D17" s="4"/>
      <c r="E17" s="4" t="s">
        <v>39</v>
      </c>
      <c r="F17" s="4"/>
      <c r="G17" s="6"/>
      <c r="H17" s="4"/>
      <c r="I17" s="6"/>
    </row>
    <row r="18" spans="1:16" ht="38.25" x14ac:dyDescent="0.2">
      <c r="A18" s="9">
        <v>2</v>
      </c>
      <c r="B18" s="9" t="s">
        <v>32</v>
      </c>
      <c r="C18" s="9" t="s">
        <v>159</v>
      </c>
      <c r="D18" s="9" t="s">
        <v>34</v>
      </c>
      <c r="E18" s="9" t="s">
        <v>339</v>
      </c>
      <c r="F18" s="9" t="s">
        <v>42</v>
      </c>
      <c r="G18" s="5">
        <v>78.400000000000006</v>
      </c>
      <c r="H18" s="8"/>
      <c r="I18" s="7">
        <f>ROUND((H18*G18),2)</f>
        <v>0</v>
      </c>
    </row>
    <row r="19" spans="1:16" x14ac:dyDescent="0.2">
      <c r="E19" s="10" t="s">
        <v>340</v>
      </c>
    </row>
    <row r="20" spans="1:16" ht="63.75" x14ac:dyDescent="0.2">
      <c r="E20" s="10" t="s">
        <v>158</v>
      </c>
    </row>
    <row r="21" spans="1:16" ht="51" x14ac:dyDescent="0.2">
      <c r="A21" s="9">
        <v>3</v>
      </c>
      <c r="B21" s="9" t="s">
        <v>32</v>
      </c>
      <c r="C21" s="9" t="s">
        <v>161</v>
      </c>
      <c r="D21" s="9" t="s">
        <v>34</v>
      </c>
      <c r="E21" s="9" t="s">
        <v>341</v>
      </c>
      <c r="F21" s="9" t="s">
        <v>42</v>
      </c>
      <c r="G21" s="5">
        <v>44.1</v>
      </c>
      <c r="H21" s="8"/>
      <c r="I21" s="7">
        <f>ROUND((H21*G21),2)</f>
        <v>0</v>
      </c>
    </row>
    <row r="22" spans="1:16" x14ac:dyDescent="0.2">
      <c r="E22" s="10" t="s">
        <v>342</v>
      </c>
    </row>
    <row r="23" spans="1:16" ht="63.75" x14ac:dyDescent="0.2">
      <c r="E23" s="10" t="s">
        <v>158</v>
      </c>
    </row>
    <row r="24" spans="1:16" ht="38.25" x14ac:dyDescent="0.2">
      <c r="A24" s="9">
        <v>4</v>
      </c>
      <c r="B24" s="9" t="s">
        <v>32</v>
      </c>
      <c r="C24" s="9" t="s">
        <v>343</v>
      </c>
      <c r="D24" s="9" t="s">
        <v>34</v>
      </c>
      <c r="E24" s="9" t="s">
        <v>344</v>
      </c>
      <c r="F24" s="9" t="s">
        <v>42</v>
      </c>
      <c r="G24" s="5">
        <v>144.99199999999999</v>
      </c>
      <c r="H24" s="8"/>
      <c r="I24" s="7">
        <f>ROUND((H24*G24),2)</f>
        <v>0</v>
      </c>
    </row>
    <row r="25" spans="1:16" ht="51" x14ac:dyDescent="0.2">
      <c r="E25" s="10" t="s">
        <v>345</v>
      </c>
    </row>
    <row r="26" spans="1:16" ht="369.75" x14ac:dyDescent="0.2">
      <c r="E26" s="10" t="s">
        <v>167</v>
      </c>
    </row>
    <row r="27" spans="1:16" ht="25.5" x14ac:dyDescent="0.2">
      <c r="A27" s="9">
        <v>5</v>
      </c>
      <c r="B27" s="9" t="s">
        <v>32</v>
      </c>
      <c r="C27" s="9" t="s">
        <v>168</v>
      </c>
      <c r="D27" s="9" t="s">
        <v>34</v>
      </c>
      <c r="E27" s="9" t="s">
        <v>169</v>
      </c>
      <c r="F27" s="9" t="s">
        <v>42</v>
      </c>
      <c r="G27" s="5">
        <v>44.1</v>
      </c>
      <c r="H27" s="8"/>
      <c r="I27" s="7">
        <f>ROUND((H27*G27),2)</f>
        <v>0</v>
      </c>
    </row>
    <row r="28" spans="1:16" x14ac:dyDescent="0.2">
      <c r="E28" s="10" t="s">
        <v>170</v>
      </c>
    </row>
    <row r="29" spans="1:16" ht="25.5" x14ac:dyDescent="0.2">
      <c r="A29" s="9">
        <v>6</v>
      </c>
      <c r="B29" s="9" t="s">
        <v>32</v>
      </c>
      <c r="C29" s="9" t="s">
        <v>346</v>
      </c>
      <c r="D29" s="9" t="s">
        <v>34</v>
      </c>
      <c r="E29" s="9" t="s">
        <v>347</v>
      </c>
      <c r="F29" s="9" t="s">
        <v>48</v>
      </c>
      <c r="G29" s="5">
        <v>40</v>
      </c>
      <c r="H29" s="8"/>
      <c r="I29" s="7">
        <f>ROUND((H29*G29),2)</f>
        <v>0</v>
      </c>
    </row>
    <row r="30" spans="1:16" ht="63.75" x14ac:dyDescent="0.2">
      <c r="E30" s="10" t="s">
        <v>173</v>
      </c>
    </row>
    <row r="31" spans="1:16" ht="12.75" customHeight="1" x14ac:dyDescent="0.2">
      <c r="A31" s="11"/>
      <c r="B31" s="11"/>
      <c r="C31" s="11" t="s">
        <v>12</v>
      </c>
      <c r="D31" s="11"/>
      <c r="E31" s="11" t="s">
        <v>39</v>
      </c>
      <c r="F31" s="11"/>
      <c r="G31" s="11"/>
      <c r="H31" s="11"/>
      <c r="I31" s="11">
        <f>SUM(I18:I30)</f>
        <v>0</v>
      </c>
      <c r="P31">
        <f>ROUND(SUM(P18:P30),2)</f>
        <v>0</v>
      </c>
    </row>
    <row r="33" spans="1:16" ht="12.75" customHeight="1" x14ac:dyDescent="0.2">
      <c r="A33" s="4"/>
      <c r="B33" s="4"/>
      <c r="C33" s="4" t="s">
        <v>22</v>
      </c>
      <c r="D33" s="4"/>
      <c r="E33" s="4" t="s">
        <v>193</v>
      </c>
      <c r="F33" s="4"/>
      <c r="G33" s="6"/>
      <c r="H33" s="4"/>
      <c r="I33" s="6"/>
    </row>
    <row r="34" spans="1:16" ht="25.5" x14ac:dyDescent="0.2">
      <c r="A34" s="9">
        <v>7</v>
      </c>
      <c r="B34" s="9" t="s">
        <v>32</v>
      </c>
      <c r="C34" s="9" t="s">
        <v>348</v>
      </c>
      <c r="D34" s="9" t="s">
        <v>34</v>
      </c>
      <c r="E34" s="9" t="s">
        <v>349</v>
      </c>
      <c r="F34" s="9" t="s">
        <v>148</v>
      </c>
      <c r="G34" s="5">
        <v>75</v>
      </c>
      <c r="H34" s="8"/>
      <c r="I34" s="7">
        <f>ROUND((H34*G34),2)</f>
        <v>0</v>
      </c>
    </row>
    <row r="35" spans="1:16" x14ac:dyDescent="0.2">
      <c r="E35" s="10" t="s">
        <v>350</v>
      </c>
    </row>
    <row r="36" spans="1:16" ht="102" x14ac:dyDescent="0.2">
      <c r="E36" s="10" t="s">
        <v>351</v>
      </c>
    </row>
    <row r="37" spans="1:16" ht="12.75" customHeight="1" x14ac:dyDescent="0.2">
      <c r="A37" s="11"/>
      <c r="B37" s="11"/>
      <c r="C37" s="11" t="s">
        <v>22</v>
      </c>
      <c r="D37" s="11"/>
      <c r="E37" s="11" t="s">
        <v>193</v>
      </c>
      <c r="F37" s="11"/>
      <c r="G37" s="11"/>
      <c r="H37" s="11"/>
      <c r="I37" s="11">
        <f>SUM(I34:I36)</f>
        <v>0</v>
      </c>
      <c r="P37">
        <f>ROUND(SUM(P34:P36),2)</f>
        <v>0</v>
      </c>
    </row>
    <row r="39" spans="1:16" ht="12.75" customHeight="1" x14ac:dyDescent="0.2">
      <c r="A39" s="4"/>
      <c r="B39" s="4"/>
      <c r="C39" s="4" t="s">
        <v>24</v>
      </c>
      <c r="D39" s="4"/>
      <c r="E39" s="4" t="s">
        <v>210</v>
      </c>
      <c r="F39" s="4"/>
      <c r="G39" s="6"/>
      <c r="H39" s="4"/>
      <c r="I39" s="6"/>
    </row>
    <row r="40" spans="1:16" ht="25.5" x14ac:dyDescent="0.2">
      <c r="A40" s="9">
        <v>8</v>
      </c>
      <c r="B40" s="9" t="s">
        <v>32</v>
      </c>
      <c r="C40" s="9" t="s">
        <v>211</v>
      </c>
      <c r="D40" s="9" t="s">
        <v>34</v>
      </c>
      <c r="E40" s="9" t="s">
        <v>212</v>
      </c>
      <c r="F40" s="9" t="s">
        <v>42</v>
      </c>
      <c r="G40" s="5">
        <v>19.792999999999999</v>
      </c>
      <c r="H40" s="8"/>
      <c r="I40" s="7">
        <f>ROUND((H40*G40),2)</f>
        <v>0</v>
      </c>
    </row>
    <row r="41" spans="1:16" x14ac:dyDescent="0.2">
      <c r="E41" s="10" t="s">
        <v>352</v>
      </c>
    </row>
    <row r="42" spans="1:16" ht="102" x14ac:dyDescent="0.2">
      <c r="E42" s="10" t="s">
        <v>214</v>
      </c>
    </row>
    <row r="43" spans="1:16" ht="12.75" customHeight="1" x14ac:dyDescent="0.2">
      <c r="A43" s="11"/>
      <c r="B43" s="11"/>
      <c r="C43" s="11" t="s">
        <v>24</v>
      </c>
      <c r="D43" s="11"/>
      <c r="E43" s="11" t="s">
        <v>210</v>
      </c>
      <c r="F43" s="11"/>
      <c r="G43" s="11"/>
      <c r="H43" s="11"/>
      <c r="I43" s="11">
        <f>SUM(I40:I42)</f>
        <v>0</v>
      </c>
      <c r="P43">
        <f>ROUND(SUM(P40:P42),2)</f>
        <v>0</v>
      </c>
    </row>
    <row r="45" spans="1:16" ht="12.75" customHeight="1" x14ac:dyDescent="0.2">
      <c r="A45" s="4"/>
      <c r="B45" s="4"/>
      <c r="C45" s="4" t="s">
        <v>25</v>
      </c>
      <c r="D45" s="4"/>
      <c r="E45" s="4" t="s">
        <v>223</v>
      </c>
      <c r="F45" s="4"/>
      <c r="G45" s="6"/>
      <c r="H45" s="4"/>
      <c r="I45" s="6"/>
    </row>
    <row r="46" spans="1:16" ht="25.5" x14ac:dyDescent="0.2">
      <c r="A46" s="9">
        <v>9</v>
      </c>
      <c r="B46" s="9" t="s">
        <v>32</v>
      </c>
      <c r="C46" s="9" t="s">
        <v>228</v>
      </c>
      <c r="D46" s="9" t="s">
        <v>34</v>
      </c>
      <c r="E46" s="9" t="s">
        <v>229</v>
      </c>
      <c r="F46" s="9" t="s">
        <v>148</v>
      </c>
      <c r="G46" s="5">
        <v>371.02800000000002</v>
      </c>
      <c r="H46" s="8"/>
      <c r="I46" s="7">
        <f>ROUND((H46*G46),2)</f>
        <v>0</v>
      </c>
    </row>
    <row r="47" spans="1:16" x14ac:dyDescent="0.2">
      <c r="E47" s="10" t="s">
        <v>353</v>
      </c>
    </row>
    <row r="48" spans="1:16" ht="51" x14ac:dyDescent="0.2">
      <c r="E48" s="10" t="s">
        <v>227</v>
      </c>
    </row>
    <row r="49" spans="1:9" ht="38.25" x14ac:dyDescent="0.2">
      <c r="A49" s="9">
        <v>10</v>
      </c>
      <c r="B49" s="9" t="s">
        <v>32</v>
      </c>
      <c r="C49" s="9" t="s">
        <v>231</v>
      </c>
      <c r="D49" s="9" t="s">
        <v>34</v>
      </c>
      <c r="E49" s="9" t="s">
        <v>232</v>
      </c>
      <c r="F49" s="9" t="s">
        <v>42</v>
      </c>
      <c r="G49" s="5">
        <v>65.623999999999995</v>
      </c>
      <c r="H49" s="8"/>
      <c r="I49" s="7">
        <f>ROUND((H49*G49),2)</f>
        <v>0</v>
      </c>
    </row>
    <row r="50" spans="1:9" x14ac:dyDescent="0.2">
      <c r="E50" s="10" t="s">
        <v>354</v>
      </c>
    </row>
    <row r="51" spans="1:9" ht="76.5" x14ac:dyDescent="0.2">
      <c r="E51" s="10" t="s">
        <v>234</v>
      </c>
    </row>
    <row r="52" spans="1:9" ht="25.5" x14ac:dyDescent="0.2">
      <c r="A52" s="9">
        <v>11</v>
      </c>
      <c r="B52" s="9" t="s">
        <v>32</v>
      </c>
      <c r="C52" s="9" t="s">
        <v>235</v>
      </c>
      <c r="D52" s="9" t="s">
        <v>34</v>
      </c>
      <c r="E52" s="9" t="s">
        <v>236</v>
      </c>
      <c r="F52" s="9" t="s">
        <v>148</v>
      </c>
      <c r="G52" s="5">
        <v>61.55</v>
      </c>
      <c r="H52" s="8"/>
      <c r="I52" s="7">
        <f>ROUND((H52*G52),2)</f>
        <v>0</v>
      </c>
    </row>
    <row r="53" spans="1:9" ht="38.25" x14ac:dyDescent="0.2">
      <c r="E53" s="10" t="s">
        <v>355</v>
      </c>
    </row>
    <row r="54" spans="1:9" ht="38.25" x14ac:dyDescent="0.2">
      <c r="E54" s="10" t="s">
        <v>238</v>
      </c>
    </row>
    <row r="55" spans="1:9" ht="25.5" x14ac:dyDescent="0.2">
      <c r="A55" s="9">
        <v>12</v>
      </c>
      <c r="B55" s="9" t="s">
        <v>32</v>
      </c>
      <c r="C55" s="9" t="s">
        <v>239</v>
      </c>
      <c r="D55" s="9" t="s">
        <v>34</v>
      </c>
      <c r="E55" s="9" t="s">
        <v>240</v>
      </c>
      <c r="F55" s="9" t="s">
        <v>148</v>
      </c>
      <c r="G55" s="5">
        <v>328.12</v>
      </c>
      <c r="H55" s="8"/>
      <c r="I55" s="7">
        <f>ROUND((H55*G55),2)</f>
        <v>0</v>
      </c>
    </row>
    <row r="56" spans="1:9" x14ac:dyDescent="0.2">
      <c r="E56" s="10" t="s">
        <v>356</v>
      </c>
    </row>
    <row r="57" spans="1:9" ht="51" x14ac:dyDescent="0.2">
      <c r="E57" s="10" t="s">
        <v>242</v>
      </c>
    </row>
    <row r="58" spans="1:9" ht="25.5" x14ac:dyDescent="0.2">
      <c r="A58" s="9">
        <v>13</v>
      </c>
      <c r="B58" s="9" t="s">
        <v>32</v>
      </c>
      <c r="C58" s="9" t="s">
        <v>243</v>
      </c>
      <c r="D58" s="9" t="s">
        <v>34</v>
      </c>
      <c r="E58" s="9" t="s">
        <v>244</v>
      </c>
      <c r="F58" s="9" t="s">
        <v>148</v>
      </c>
      <c r="G58" s="5">
        <v>576.14400000000001</v>
      </c>
      <c r="H58" s="8"/>
      <c r="I58" s="7">
        <f>ROUND((H58*G58),2)</f>
        <v>0</v>
      </c>
    </row>
    <row r="59" spans="1:9" ht="38.25" x14ac:dyDescent="0.2">
      <c r="E59" s="10" t="s">
        <v>357</v>
      </c>
    </row>
    <row r="60" spans="1:9" ht="51" x14ac:dyDescent="0.2">
      <c r="E60" s="10" t="s">
        <v>242</v>
      </c>
    </row>
    <row r="61" spans="1:9" ht="25.5" x14ac:dyDescent="0.2">
      <c r="A61" s="9">
        <v>14</v>
      </c>
      <c r="B61" s="9" t="s">
        <v>32</v>
      </c>
      <c r="C61" s="9" t="s">
        <v>246</v>
      </c>
      <c r="D61" s="9" t="s">
        <v>34</v>
      </c>
      <c r="E61" s="9" t="s">
        <v>247</v>
      </c>
      <c r="F61" s="9" t="s">
        <v>148</v>
      </c>
      <c r="G61" s="5">
        <v>280.5</v>
      </c>
      <c r="H61" s="8"/>
      <c r="I61" s="7">
        <f>ROUND((H61*G61),2)</f>
        <v>0</v>
      </c>
    </row>
    <row r="62" spans="1:9" x14ac:dyDescent="0.2">
      <c r="E62" s="10" t="s">
        <v>358</v>
      </c>
    </row>
    <row r="63" spans="1:9" ht="140.25" x14ac:dyDescent="0.2">
      <c r="E63" s="10" t="s">
        <v>249</v>
      </c>
    </row>
    <row r="64" spans="1:9" ht="25.5" x14ac:dyDescent="0.2">
      <c r="A64" s="9">
        <v>15</v>
      </c>
      <c r="B64" s="9" t="s">
        <v>32</v>
      </c>
      <c r="C64" s="9" t="s">
        <v>250</v>
      </c>
      <c r="D64" s="9" t="s">
        <v>34</v>
      </c>
      <c r="E64" s="9" t="s">
        <v>251</v>
      </c>
      <c r="F64" s="9" t="s">
        <v>148</v>
      </c>
      <c r="G64" s="5">
        <v>285.548</v>
      </c>
      <c r="H64" s="8"/>
      <c r="I64" s="7">
        <f>ROUND((H64*G64),2)</f>
        <v>0</v>
      </c>
    </row>
    <row r="65" spans="1:16" x14ac:dyDescent="0.2">
      <c r="E65" s="10" t="s">
        <v>359</v>
      </c>
    </row>
    <row r="66" spans="1:16" ht="140.25" x14ac:dyDescent="0.2">
      <c r="E66" s="10" t="s">
        <v>249</v>
      </c>
    </row>
    <row r="67" spans="1:16" ht="25.5" x14ac:dyDescent="0.2">
      <c r="A67" s="9">
        <v>16</v>
      </c>
      <c r="B67" s="9" t="s">
        <v>32</v>
      </c>
      <c r="C67" s="9" t="s">
        <v>253</v>
      </c>
      <c r="D67" s="9" t="s">
        <v>34</v>
      </c>
      <c r="E67" s="9" t="s">
        <v>254</v>
      </c>
      <c r="F67" s="9" t="s">
        <v>148</v>
      </c>
      <c r="G67" s="5">
        <v>290.596</v>
      </c>
      <c r="H67" s="8"/>
      <c r="I67" s="7">
        <f>ROUND((H67*G67),2)</f>
        <v>0</v>
      </c>
    </row>
    <row r="68" spans="1:16" x14ac:dyDescent="0.2">
      <c r="E68" s="10" t="s">
        <v>360</v>
      </c>
    </row>
    <row r="69" spans="1:16" ht="140.25" x14ac:dyDescent="0.2">
      <c r="E69" s="10" t="s">
        <v>249</v>
      </c>
    </row>
    <row r="70" spans="1:16" ht="12.75" customHeight="1" x14ac:dyDescent="0.2">
      <c r="A70" s="11"/>
      <c r="B70" s="11"/>
      <c r="C70" s="11" t="s">
        <v>25</v>
      </c>
      <c r="D70" s="11"/>
      <c r="E70" s="11" t="s">
        <v>223</v>
      </c>
      <c r="F70" s="11"/>
      <c r="G70" s="11"/>
      <c r="H70" s="11"/>
      <c r="I70" s="11">
        <f>SUM(I46:I69)</f>
        <v>0</v>
      </c>
      <c r="P70">
        <f>ROUND(SUM(P46:P69),2)</f>
        <v>0</v>
      </c>
    </row>
    <row r="72" spans="1:16" ht="12.75" customHeight="1" x14ac:dyDescent="0.2">
      <c r="A72" s="11"/>
      <c r="B72" s="11"/>
      <c r="C72" s="11"/>
      <c r="D72" s="11"/>
      <c r="E72" s="11" t="s">
        <v>75</v>
      </c>
      <c r="F72" s="11"/>
      <c r="G72" s="11"/>
      <c r="H72" s="11"/>
      <c r="I72" s="11">
        <f>+I15+I31+I37+I43+I70</f>
        <v>0</v>
      </c>
      <c r="P72">
        <f>+P15+P31+P37+P43+P70</f>
        <v>0</v>
      </c>
    </row>
    <row r="74" spans="1:16" ht="12.75" customHeight="1" x14ac:dyDescent="0.2">
      <c r="A74" s="4" t="s">
        <v>76</v>
      </c>
      <c r="B74" s="4"/>
      <c r="C74" s="4"/>
      <c r="D74" s="4"/>
      <c r="E74" s="4"/>
      <c r="F74" s="4"/>
      <c r="G74" s="4"/>
      <c r="H74" s="4"/>
      <c r="I74" s="4"/>
    </row>
    <row r="75" spans="1:16" ht="12.75" customHeight="1" x14ac:dyDescent="0.2">
      <c r="A75" s="4"/>
      <c r="B75" s="4"/>
      <c r="C75" s="4"/>
      <c r="D75" s="4"/>
      <c r="E75" s="4" t="s">
        <v>77</v>
      </c>
      <c r="F75" s="4"/>
      <c r="G75" s="4"/>
      <c r="H75" s="4"/>
      <c r="I75" s="4"/>
    </row>
    <row r="76" spans="1:16" ht="12.75" customHeight="1" x14ac:dyDescent="0.2">
      <c r="A76" s="11"/>
      <c r="B76" s="11"/>
      <c r="C76" s="11"/>
      <c r="D76" s="11"/>
      <c r="E76" s="11" t="s">
        <v>78</v>
      </c>
      <c r="F76" s="11"/>
      <c r="G76" s="11"/>
      <c r="H76" s="11"/>
      <c r="I76" s="11">
        <v>0</v>
      </c>
      <c r="P76">
        <v>0</v>
      </c>
    </row>
    <row r="77" spans="1:16" ht="12.75" customHeight="1" x14ac:dyDescent="0.2">
      <c r="A77" s="11"/>
      <c r="B77" s="11"/>
      <c r="C77" s="11"/>
      <c r="D77" s="11"/>
      <c r="E77" s="11" t="s">
        <v>79</v>
      </c>
      <c r="F77" s="11"/>
      <c r="G77" s="11"/>
      <c r="H77" s="11"/>
      <c r="I77" s="11"/>
    </row>
    <row r="78" spans="1:16" ht="12.75" customHeight="1" x14ac:dyDescent="0.2">
      <c r="A78" s="11"/>
      <c r="B78" s="11"/>
      <c r="C78" s="11"/>
      <c r="D78" s="11"/>
      <c r="E78" s="11" t="s">
        <v>80</v>
      </c>
      <c r="F78" s="11"/>
      <c r="G78" s="11"/>
      <c r="H78" s="11"/>
      <c r="I78" s="11">
        <v>0</v>
      </c>
      <c r="P78">
        <v>0</v>
      </c>
    </row>
    <row r="79" spans="1:16" ht="12.75" customHeight="1" x14ac:dyDescent="0.2">
      <c r="A79" s="11"/>
      <c r="B79" s="11"/>
      <c r="C79" s="11"/>
      <c r="D79" s="11"/>
      <c r="E79" s="11" t="s">
        <v>81</v>
      </c>
      <c r="F79" s="11"/>
      <c r="G79" s="11"/>
      <c r="H79" s="11"/>
      <c r="I79" s="11">
        <f>I76+I78</f>
        <v>0</v>
      </c>
      <c r="P79">
        <f>P76+P78</f>
        <v>0</v>
      </c>
    </row>
    <row r="81" spans="1:16" ht="12.75" customHeight="1" x14ac:dyDescent="0.2">
      <c r="A81" s="11"/>
      <c r="B81" s="11"/>
      <c r="C81" s="11"/>
      <c r="D81" s="11"/>
      <c r="E81" s="11" t="s">
        <v>81</v>
      </c>
      <c r="F81" s="11"/>
      <c r="G81" s="11"/>
      <c r="H81" s="11"/>
      <c r="I81" s="11">
        <f>I72+I79</f>
        <v>0</v>
      </c>
      <c r="P81">
        <f>P72+P79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1" t="s">
        <v>0</v>
      </c>
      <c r="C1" t="s">
        <v>1</v>
      </c>
    </row>
    <row r="2" spans="1:16" ht="12.75" customHeight="1" x14ac:dyDescent="0.25">
      <c r="C2" s="2" t="s">
        <v>2</v>
      </c>
    </row>
    <row r="4" spans="1:16" ht="12.75" customHeight="1" x14ac:dyDescent="0.25">
      <c r="A4" t="s">
        <v>3</v>
      </c>
      <c r="C4" s="1" t="s">
        <v>6</v>
      </c>
      <c r="D4" s="1"/>
      <c r="E4" s="1" t="s">
        <v>7</v>
      </c>
    </row>
    <row r="5" spans="1:16" ht="12.75" customHeight="1" x14ac:dyDescent="0.25">
      <c r="A5" t="s">
        <v>4</v>
      </c>
      <c r="C5" s="1" t="s">
        <v>361</v>
      </c>
      <c r="D5" s="1"/>
      <c r="E5" s="1" t="s">
        <v>362</v>
      </c>
    </row>
    <row r="6" spans="1:16" ht="12.75" customHeight="1" x14ac:dyDescent="0.25">
      <c r="A6" t="s">
        <v>5</v>
      </c>
      <c r="C6" s="1" t="s">
        <v>361</v>
      </c>
      <c r="D6" s="1"/>
      <c r="E6" s="1" t="s">
        <v>362</v>
      </c>
    </row>
    <row r="7" spans="1:16" ht="12.75" customHeight="1" x14ac:dyDescent="0.25">
      <c r="A7" t="s">
        <v>10</v>
      </c>
      <c r="C7" s="1"/>
      <c r="D7" s="1"/>
      <c r="E7" s="1"/>
    </row>
    <row r="8" spans="1:16" ht="12.75" customHeight="1" x14ac:dyDescent="0.2">
      <c r="A8" s="12" t="s">
        <v>11</v>
      </c>
      <c r="B8" s="12" t="s">
        <v>13</v>
      </c>
      <c r="C8" s="12" t="s">
        <v>14</v>
      </c>
      <c r="D8" s="12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/>
    </row>
    <row r="9" spans="1:16" ht="14.25" x14ac:dyDescent="0.2">
      <c r="A9" s="12"/>
      <c r="B9" s="12"/>
      <c r="C9" s="12"/>
      <c r="D9" s="12"/>
      <c r="E9" s="12"/>
      <c r="F9" s="12"/>
      <c r="G9" s="12"/>
      <c r="H9" s="3" t="s">
        <v>20</v>
      </c>
      <c r="I9" s="3" t="s">
        <v>21</v>
      </c>
    </row>
    <row r="10" spans="1:16" ht="14.25" x14ac:dyDescent="0.2">
      <c r="A10" s="3" t="s">
        <v>12</v>
      </c>
      <c r="B10" s="3" t="s">
        <v>22</v>
      </c>
      <c r="C10" s="3" t="s">
        <v>23</v>
      </c>
      <c r="D10" s="3" t="s">
        <v>24</v>
      </c>
      <c r="E10" s="3" t="s">
        <v>25</v>
      </c>
      <c r="F10" s="3" t="s">
        <v>26</v>
      </c>
      <c r="G10" s="3" t="s">
        <v>27</v>
      </c>
      <c r="H10" s="3" t="s">
        <v>28</v>
      </c>
      <c r="I10" s="3" t="s">
        <v>29</v>
      </c>
    </row>
    <row r="11" spans="1:16" ht="12.75" customHeight="1" x14ac:dyDescent="0.2">
      <c r="A11" s="4"/>
      <c r="B11" s="4"/>
      <c r="C11" s="4" t="s">
        <v>31</v>
      </c>
      <c r="D11" s="4"/>
      <c r="E11" s="4" t="s">
        <v>30</v>
      </c>
      <c r="F11" s="4"/>
      <c r="G11" s="6"/>
      <c r="H11" s="4"/>
      <c r="I11" s="6"/>
    </row>
    <row r="12" spans="1:16" ht="25.5" x14ac:dyDescent="0.2">
      <c r="A12" s="9">
        <v>1</v>
      </c>
      <c r="B12" s="9" t="s">
        <v>32</v>
      </c>
      <c r="C12" s="9" t="s">
        <v>363</v>
      </c>
      <c r="D12" s="9" t="s">
        <v>34</v>
      </c>
      <c r="E12" s="9" t="s">
        <v>364</v>
      </c>
      <c r="F12" s="9" t="s">
        <v>86</v>
      </c>
      <c r="G12" s="5">
        <v>1</v>
      </c>
      <c r="H12" s="8"/>
      <c r="I12" s="7">
        <f>ROUND((H12*G12),2)</f>
        <v>0</v>
      </c>
    </row>
    <row r="13" spans="1:16" x14ac:dyDescent="0.2">
      <c r="E13" s="10" t="s">
        <v>121</v>
      </c>
    </row>
    <row r="14" spans="1:16" ht="38.25" x14ac:dyDescent="0.2">
      <c r="A14" s="9">
        <v>2</v>
      </c>
      <c r="B14" s="9" t="s">
        <v>32</v>
      </c>
      <c r="C14" s="9" t="s">
        <v>98</v>
      </c>
      <c r="D14" s="9" t="s">
        <v>34</v>
      </c>
      <c r="E14" s="9" t="s">
        <v>365</v>
      </c>
      <c r="F14" s="9" t="s">
        <v>86</v>
      </c>
      <c r="G14" s="5">
        <v>1</v>
      </c>
      <c r="H14" s="8"/>
      <c r="I14" s="7">
        <f>ROUND((H14*G14),2)</f>
        <v>0</v>
      </c>
    </row>
    <row r="15" spans="1:16" x14ac:dyDescent="0.2">
      <c r="E15" s="10" t="s">
        <v>87</v>
      </c>
    </row>
    <row r="16" spans="1:16" ht="12.75" customHeight="1" x14ac:dyDescent="0.2">
      <c r="A16" s="11"/>
      <c r="B16" s="11"/>
      <c r="C16" s="11" t="s">
        <v>31</v>
      </c>
      <c r="D16" s="11"/>
      <c r="E16" s="11" t="s">
        <v>30</v>
      </c>
      <c r="F16" s="11"/>
      <c r="G16" s="11"/>
      <c r="H16" s="11"/>
      <c r="I16" s="11">
        <f>SUM(I12:I15)</f>
        <v>0</v>
      </c>
      <c r="P16">
        <f>ROUND(SUM(P12:P15),2)</f>
        <v>0</v>
      </c>
    </row>
    <row r="18" spans="1:16" ht="12.75" customHeight="1" x14ac:dyDescent="0.2">
      <c r="A18" s="11"/>
      <c r="B18" s="11"/>
      <c r="C18" s="11"/>
      <c r="D18" s="11"/>
      <c r="E18" s="11" t="s">
        <v>75</v>
      </c>
      <c r="F18" s="11"/>
      <c r="G18" s="11"/>
      <c r="H18" s="11"/>
      <c r="I18" s="11">
        <f>+I16</f>
        <v>0</v>
      </c>
      <c r="P18">
        <f>+P16</f>
        <v>0</v>
      </c>
    </row>
    <row r="20" spans="1:16" ht="12.75" customHeight="1" x14ac:dyDescent="0.2">
      <c r="A20" s="4" t="s">
        <v>76</v>
      </c>
      <c r="B20" s="4"/>
      <c r="C20" s="4"/>
      <c r="D20" s="4"/>
      <c r="E20" s="4"/>
      <c r="F20" s="4"/>
      <c r="G20" s="4"/>
      <c r="H20" s="4"/>
      <c r="I20" s="4"/>
    </row>
    <row r="21" spans="1:16" ht="12.75" customHeight="1" x14ac:dyDescent="0.2">
      <c r="A21" s="4"/>
      <c r="B21" s="4"/>
      <c r="C21" s="4"/>
      <c r="D21" s="4"/>
      <c r="E21" s="4" t="s">
        <v>77</v>
      </c>
      <c r="F21" s="4"/>
      <c r="G21" s="4"/>
      <c r="H21" s="4"/>
      <c r="I21" s="4"/>
    </row>
    <row r="22" spans="1:16" ht="12.75" customHeight="1" x14ac:dyDescent="0.2">
      <c r="A22" s="11"/>
      <c r="B22" s="11"/>
      <c r="C22" s="11"/>
      <c r="D22" s="11"/>
      <c r="E22" s="11" t="s">
        <v>78</v>
      </c>
      <c r="F22" s="11"/>
      <c r="G22" s="11"/>
      <c r="H22" s="11"/>
      <c r="I22" s="11">
        <v>0</v>
      </c>
      <c r="P22">
        <v>0</v>
      </c>
    </row>
    <row r="23" spans="1:16" ht="12.75" customHeight="1" x14ac:dyDescent="0.2">
      <c r="A23" s="11"/>
      <c r="B23" s="11"/>
      <c r="C23" s="11"/>
      <c r="D23" s="11"/>
      <c r="E23" s="11" t="s">
        <v>79</v>
      </c>
      <c r="F23" s="11"/>
      <c r="G23" s="11"/>
      <c r="H23" s="11"/>
      <c r="I23" s="11"/>
    </row>
    <row r="24" spans="1:16" ht="12.75" customHeight="1" x14ac:dyDescent="0.2">
      <c r="A24" s="11"/>
      <c r="B24" s="11"/>
      <c r="C24" s="11"/>
      <c r="D24" s="11"/>
      <c r="E24" s="11" t="s">
        <v>80</v>
      </c>
      <c r="F24" s="11"/>
      <c r="G24" s="11"/>
      <c r="H24" s="11"/>
      <c r="I24" s="11">
        <v>0</v>
      </c>
      <c r="P24">
        <v>0</v>
      </c>
    </row>
    <row r="25" spans="1:16" ht="12.75" customHeight="1" x14ac:dyDescent="0.2">
      <c r="A25" s="11"/>
      <c r="B25" s="11"/>
      <c r="C25" s="11"/>
      <c r="D25" s="11"/>
      <c r="E25" s="11" t="s">
        <v>81</v>
      </c>
      <c r="F25" s="11"/>
      <c r="G25" s="11"/>
      <c r="H25" s="11"/>
      <c r="I25" s="11">
        <f>I22+I24</f>
        <v>0</v>
      </c>
      <c r="P25">
        <f>P22+P24</f>
        <v>0</v>
      </c>
    </row>
    <row r="27" spans="1:16" ht="12.75" customHeight="1" x14ac:dyDescent="0.2">
      <c r="A27" s="11"/>
      <c r="B27" s="11"/>
      <c r="C27" s="11"/>
      <c r="D27" s="11"/>
      <c r="E27" s="11" t="s">
        <v>81</v>
      </c>
      <c r="F27" s="11"/>
      <c r="G27" s="11"/>
      <c r="H27" s="11"/>
      <c r="I27" s="11">
        <f>I18+I25</f>
        <v>0</v>
      </c>
      <c r="P27">
        <f>P18+P25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8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9" ht="12.75" customHeight="1" x14ac:dyDescent="0.25">
      <c r="A1" s="1" t="s">
        <v>0</v>
      </c>
      <c r="C1" t="s">
        <v>1</v>
      </c>
    </row>
    <row r="2" spans="1:9" ht="12.75" customHeight="1" x14ac:dyDescent="0.25">
      <c r="C2" s="2" t="s">
        <v>2</v>
      </c>
    </row>
    <row r="4" spans="1:9" ht="12.75" customHeight="1" x14ac:dyDescent="0.25">
      <c r="A4" t="s">
        <v>3</v>
      </c>
      <c r="C4" s="1" t="s">
        <v>6</v>
      </c>
      <c r="D4" s="1"/>
      <c r="E4" s="1" t="s">
        <v>7</v>
      </c>
    </row>
    <row r="5" spans="1:9" ht="12.75" customHeight="1" x14ac:dyDescent="0.25">
      <c r="A5" t="s">
        <v>4</v>
      </c>
      <c r="C5" s="1" t="s">
        <v>366</v>
      </c>
      <c r="D5" s="1"/>
      <c r="E5" s="1" t="s">
        <v>367</v>
      </c>
    </row>
    <row r="6" spans="1:9" ht="12.75" customHeight="1" x14ac:dyDescent="0.25">
      <c r="A6" t="s">
        <v>5</v>
      </c>
      <c r="C6" s="1" t="s">
        <v>366</v>
      </c>
      <c r="D6" s="1"/>
      <c r="E6" s="1" t="s">
        <v>367</v>
      </c>
    </row>
    <row r="7" spans="1:9" ht="12.75" customHeight="1" x14ac:dyDescent="0.25">
      <c r="A7" t="s">
        <v>10</v>
      </c>
      <c r="C7" s="1"/>
      <c r="D7" s="1"/>
      <c r="E7" s="1"/>
    </row>
    <row r="8" spans="1:9" ht="12.75" customHeight="1" x14ac:dyDescent="0.2">
      <c r="A8" s="12" t="s">
        <v>11</v>
      </c>
      <c r="B8" s="12" t="s">
        <v>13</v>
      </c>
      <c r="C8" s="12" t="s">
        <v>14</v>
      </c>
      <c r="D8" s="12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/>
    </row>
    <row r="9" spans="1:9" ht="14.25" x14ac:dyDescent="0.2">
      <c r="A9" s="12"/>
      <c r="B9" s="12"/>
      <c r="C9" s="12"/>
      <c r="D9" s="12"/>
      <c r="E9" s="12"/>
      <c r="F9" s="12"/>
      <c r="G9" s="12"/>
      <c r="H9" s="3" t="s">
        <v>20</v>
      </c>
      <c r="I9" s="3" t="s">
        <v>21</v>
      </c>
    </row>
    <row r="10" spans="1:9" ht="14.25" x14ac:dyDescent="0.2">
      <c r="A10" s="3" t="s">
        <v>12</v>
      </c>
      <c r="B10" s="3" t="s">
        <v>22</v>
      </c>
      <c r="C10" s="3" t="s">
        <v>23</v>
      </c>
      <c r="D10" s="3" t="s">
        <v>24</v>
      </c>
      <c r="E10" s="3" t="s">
        <v>25</v>
      </c>
      <c r="F10" s="3" t="s">
        <v>26</v>
      </c>
      <c r="G10" s="3" t="s">
        <v>27</v>
      </c>
      <c r="H10" s="3" t="s">
        <v>28</v>
      </c>
      <c r="I10" s="3" t="s">
        <v>29</v>
      </c>
    </row>
    <row r="11" spans="1:9" ht="12.75" customHeight="1" x14ac:dyDescent="0.2">
      <c r="A11" s="4"/>
      <c r="B11" s="4"/>
      <c r="C11" s="4" t="s">
        <v>12</v>
      </c>
      <c r="D11" s="4"/>
      <c r="E11" s="4" t="s">
        <v>39</v>
      </c>
      <c r="F11" s="4"/>
      <c r="G11" s="6"/>
      <c r="H11" s="4"/>
      <c r="I11" s="6"/>
    </row>
    <row r="12" spans="1:9" ht="38.25" x14ac:dyDescent="0.2">
      <c r="A12" s="9">
        <v>1</v>
      </c>
      <c r="B12" s="9" t="s">
        <v>32</v>
      </c>
      <c r="C12" s="9" t="s">
        <v>368</v>
      </c>
      <c r="D12" s="9" t="s">
        <v>34</v>
      </c>
      <c r="E12" s="9" t="s">
        <v>369</v>
      </c>
      <c r="F12" s="9" t="s">
        <v>370</v>
      </c>
      <c r="G12" s="5">
        <v>168</v>
      </c>
      <c r="H12" s="8"/>
      <c r="I12" s="7">
        <f>ROUND((H12*G12),2)</f>
        <v>0</v>
      </c>
    </row>
    <row r="13" spans="1:9" x14ac:dyDescent="0.2">
      <c r="E13" s="10" t="s">
        <v>371</v>
      </c>
    </row>
    <row r="14" spans="1:9" ht="38.25" x14ac:dyDescent="0.2">
      <c r="E14" s="10" t="s">
        <v>372</v>
      </c>
    </row>
    <row r="15" spans="1:9" ht="25.5" x14ac:dyDescent="0.2">
      <c r="A15" s="9">
        <v>2</v>
      </c>
      <c r="B15" s="9" t="s">
        <v>32</v>
      </c>
      <c r="C15" s="9" t="s">
        <v>373</v>
      </c>
      <c r="D15" s="9" t="s">
        <v>34</v>
      </c>
      <c r="E15" s="9" t="s">
        <v>374</v>
      </c>
      <c r="F15" s="9" t="s">
        <v>48</v>
      </c>
      <c r="G15" s="5">
        <v>24</v>
      </c>
      <c r="H15" s="8"/>
      <c r="I15" s="7">
        <f>ROUND((H15*G15),2)</f>
        <v>0</v>
      </c>
    </row>
    <row r="16" spans="1:9" ht="38.25" x14ac:dyDescent="0.2">
      <c r="E16" s="10" t="s">
        <v>375</v>
      </c>
    </row>
    <row r="17" spans="1:9" ht="25.5" x14ac:dyDescent="0.2">
      <c r="A17" s="9">
        <v>3</v>
      </c>
      <c r="B17" s="9" t="s">
        <v>32</v>
      </c>
      <c r="C17" s="9" t="s">
        <v>164</v>
      </c>
      <c r="D17" s="9" t="s">
        <v>34</v>
      </c>
      <c r="E17" s="9" t="s">
        <v>376</v>
      </c>
      <c r="F17" s="9" t="s">
        <v>42</v>
      </c>
      <c r="G17" s="5">
        <v>7.8</v>
      </c>
      <c r="H17" s="8"/>
      <c r="I17" s="7">
        <f>ROUND((H17*G17),2)</f>
        <v>0</v>
      </c>
    </row>
    <row r="18" spans="1:9" ht="369.75" x14ac:dyDescent="0.2">
      <c r="E18" s="10" t="s">
        <v>167</v>
      </c>
    </row>
    <row r="19" spans="1:9" ht="38.25" x14ac:dyDescent="0.2">
      <c r="A19" s="9">
        <v>4</v>
      </c>
      <c r="B19" s="9" t="s">
        <v>32</v>
      </c>
      <c r="C19" s="9" t="s">
        <v>40</v>
      </c>
      <c r="D19" s="9" t="s">
        <v>34</v>
      </c>
      <c r="E19" s="9" t="s">
        <v>377</v>
      </c>
      <c r="F19" s="9" t="s">
        <v>42</v>
      </c>
      <c r="G19" s="5">
        <v>315.37</v>
      </c>
      <c r="H19" s="8"/>
      <c r="I19" s="7">
        <f>ROUND((H19*G19),2)</f>
        <v>0</v>
      </c>
    </row>
    <row r="20" spans="1:9" x14ac:dyDescent="0.2">
      <c r="E20" s="10" t="s">
        <v>378</v>
      </c>
    </row>
    <row r="21" spans="1:9" ht="318.75" x14ac:dyDescent="0.2">
      <c r="E21" s="10" t="s">
        <v>379</v>
      </c>
    </row>
    <row r="22" spans="1:9" ht="25.5" x14ac:dyDescent="0.2">
      <c r="A22" s="9">
        <v>5</v>
      </c>
      <c r="B22" s="9" t="s">
        <v>32</v>
      </c>
      <c r="C22" s="9" t="s">
        <v>380</v>
      </c>
      <c r="D22" s="9" t="s">
        <v>34</v>
      </c>
      <c r="E22" s="9" t="s">
        <v>381</v>
      </c>
      <c r="F22" s="9" t="s">
        <v>42</v>
      </c>
      <c r="G22" s="5">
        <v>192.08</v>
      </c>
      <c r="H22" s="8"/>
      <c r="I22" s="7">
        <f>ROUND((H22*G22),2)</f>
        <v>0</v>
      </c>
    </row>
    <row r="23" spans="1:9" ht="267.75" x14ac:dyDescent="0.2">
      <c r="E23" s="10" t="s">
        <v>382</v>
      </c>
    </row>
    <row r="24" spans="1:9" ht="25.5" x14ac:dyDescent="0.2">
      <c r="A24" s="9">
        <v>6</v>
      </c>
      <c r="B24" s="9" t="s">
        <v>32</v>
      </c>
      <c r="C24" s="9" t="s">
        <v>177</v>
      </c>
      <c r="D24" s="9" t="s">
        <v>34</v>
      </c>
      <c r="E24" s="9" t="s">
        <v>178</v>
      </c>
      <c r="F24" s="9" t="s">
        <v>42</v>
      </c>
      <c r="G24" s="5">
        <v>69.869</v>
      </c>
      <c r="H24" s="8"/>
      <c r="I24" s="7">
        <f>ROUND((H24*G24),2)</f>
        <v>0</v>
      </c>
    </row>
    <row r="25" spans="1:9" ht="76.5" x14ac:dyDescent="0.2">
      <c r="E25" s="10" t="s">
        <v>383</v>
      </c>
    </row>
    <row r="26" spans="1:9" ht="280.5" x14ac:dyDescent="0.2">
      <c r="E26" s="10" t="s">
        <v>180</v>
      </c>
    </row>
    <row r="27" spans="1:9" ht="25.5" x14ac:dyDescent="0.2">
      <c r="A27" s="9">
        <v>7</v>
      </c>
      <c r="B27" s="9" t="s">
        <v>32</v>
      </c>
      <c r="C27" s="9" t="s">
        <v>384</v>
      </c>
      <c r="D27" s="9" t="s">
        <v>34</v>
      </c>
      <c r="E27" s="9" t="s">
        <v>385</v>
      </c>
      <c r="F27" s="9" t="s">
        <v>42</v>
      </c>
      <c r="G27" s="5">
        <v>15.762</v>
      </c>
      <c r="H27" s="8"/>
      <c r="I27" s="7">
        <f>ROUND((H27*G27),2)</f>
        <v>0</v>
      </c>
    </row>
    <row r="28" spans="1:9" x14ac:dyDescent="0.2">
      <c r="E28" s="10" t="s">
        <v>386</v>
      </c>
    </row>
    <row r="29" spans="1:9" ht="280.5" x14ac:dyDescent="0.2">
      <c r="E29" s="10" t="s">
        <v>387</v>
      </c>
    </row>
    <row r="30" spans="1:9" ht="25.5" x14ac:dyDescent="0.2">
      <c r="A30" s="9">
        <v>8</v>
      </c>
      <c r="B30" s="9" t="s">
        <v>32</v>
      </c>
      <c r="C30" s="9" t="s">
        <v>185</v>
      </c>
      <c r="D30" s="9" t="s">
        <v>89</v>
      </c>
      <c r="E30" s="9" t="s">
        <v>388</v>
      </c>
      <c r="F30" s="9" t="s">
        <v>42</v>
      </c>
      <c r="G30" s="5">
        <v>200.35</v>
      </c>
      <c r="H30" s="8"/>
      <c r="I30" s="7">
        <f>ROUND((H30*G30),2)</f>
        <v>0</v>
      </c>
    </row>
    <row r="31" spans="1:9" ht="63.75" x14ac:dyDescent="0.2">
      <c r="E31" s="10" t="s">
        <v>389</v>
      </c>
    </row>
    <row r="32" spans="1:9" ht="229.5" x14ac:dyDescent="0.2">
      <c r="E32" s="10" t="s">
        <v>188</v>
      </c>
    </row>
    <row r="33" spans="1:16" ht="25.5" x14ac:dyDescent="0.2">
      <c r="A33" s="9">
        <v>9</v>
      </c>
      <c r="B33" s="9" t="s">
        <v>32</v>
      </c>
      <c r="C33" s="9" t="s">
        <v>185</v>
      </c>
      <c r="D33" s="9" t="s">
        <v>92</v>
      </c>
      <c r="E33" s="9" t="s">
        <v>390</v>
      </c>
      <c r="F33" s="9" t="s">
        <v>42</v>
      </c>
      <c r="G33" s="5">
        <v>268.5</v>
      </c>
      <c r="H33" s="8"/>
      <c r="I33" s="7">
        <f>ROUND((H33*G33),2)</f>
        <v>0</v>
      </c>
    </row>
    <row r="34" spans="1:16" x14ac:dyDescent="0.2">
      <c r="E34" s="10" t="s">
        <v>391</v>
      </c>
    </row>
    <row r="35" spans="1:16" ht="229.5" x14ac:dyDescent="0.2">
      <c r="E35" s="10" t="s">
        <v>392</v>
      </c>
    </row>
    <row r="36" spans="1:16" ht="25.5" x14ac:dyDescent="0.2">
      <c r="A36" s="9">
        <v>10</v>
      </c>
      <c r="B36" s="9" t="s">
        <v>32</v>
      </c>
      <c r="C36" s="9" t="s">
        <v>393</v>
      </c>
      <c r="D36" s="9" t="s">
        <v>34</v>
      </c>
      <c r="E36" s="9" t="s">
        <v>394</v>
      </c>
      <c r="F36" s="9" t="s">
        <v>42</v>
      </c>
      <c r="G36" s="5">
        <v>1.8</v>
      </c>
      <c r="H36" s="8"/>
      <c r="I36" s="7">
        <f>ROUND((H36*G36),2)</f>
        <v>0</v>
      </c>
    </row>
    <row r="37" spans="1:16" x14ac:dyDescent="0.2">
      <c r="E37" s="10" t="s">
        <v>395</v>
      </c>
    </row>
    <row r="38" spans="1:16" ht="280.5" x14ac:dyDescent="0.2">
      <c r="E38" s="10" t="s">
        <v>396</v>
      </c>
    </row>
    <row r="39" spans="1:16" ht="25.5" x14ac:dyDescent="0.2">
      <c r="A39" s="9">
        <v>11</v>
      </c>
      <c r="B39" s="9" t="s">
        <v>32</v>
      </c>
      <c r="C39" s="9" t="s">
        <v>397</v>
      </c>
      <c r="D39" s="9" t="s">
        <v>34</v>
      </c>
      <c r="E39" s="9" t="s">
        <v>398</v>
      </c>
      <c r="F39" s="9" t="s">
        <v>42</v>
      </c>
      <c r="G39" s="5">
        <v>7.8</v>
      </c>
      <c r="H39" s="8"/>
      <c r="I39" s="7">
        <f>ROUND((H39*G39),2)</f>
        <v>0</v>
      </c>
    </row>
    <row r="40" spans="1:16" x14ac:dyDescent="0.2">
      <c r="E40" s="10" t="s">
        <v>399</v>
      </c>
    </row>
    <row r="41" spans="1:16" ht="267.75" x14ac:dyDescent="0.2">
      <c r="E41" s="10" t="s">
        <v>382</v>
      </c>
    </row>
    <row r="42" spans="1:16" ht="12.75" customHeight="1" x14ac:dyDescent="0.2">
      <c r="A42" s="11"/>
      <c r="B42" s="11"/>
      <c r="C42" s="11" t="s">
        <v>12</v>
      </c>
      <c r="D42" s="11"/>
      <c r="E42" s="11" t="s">
        <v>39</v>
      </c>
      <c r="F42" s="11"/>
      <c r="G42" s="11"/>
      <c r="H42" s="11"/>
      <c r="I42" s="11">
        <f>SUM(I12:I41)</f>
        <v>0</v>
      </c>
      <c r="P42">
        <f>ROUND(SUM(P12:P41),2)</f>
        <v>0</v>
      </c>
    </row>
    <row r="44" spans="1:16" ht="12.75" customHeight="1" x14ac:dyDescent="0.2">
      <c r="A44" s="4"/>
      <c r="B44" s="4"/>
      <c r="C44" s="4" t="s">
        <v>22</v>
      </c>
      <c r="D44" s="4"/>
      <c r="E44" s="4" t="s">
        <v>193</v>
      </c>
      <c r="F44" s="4"/>
      <c r="G44" s="6"/>
      <c r="H44" s="4"/>
      <c r="I44" s="6"/>
    </row>
    <row r="45" spans="1:16" ht="25.5" x14ac:dyDescent="0.2">
      <c r="A45" s="9">
        <v>12</v>
      </c>
      <c r="B45" s="9" t="s">
        <v>32</v>
      </c>
      <c r="C45" s="9" t="s">
        <v>400</v>
      </c>
      <c r="D45" s="9" t="s">
        <v>34</v>
      </c>
      <c r="E45" s="9" t="s">
        <v>401</v>
      </c>
      <c r="F45" s="9" t="s">
        <v>48</v>
      </c>
      <c r="G45" s="5">
        <v>20</v>
      </c>
      <c r="H45" s="8"/>
      <c r="I45" s="7">
        <f>ROUND((H45*G45),2)</f>
        <v>0</v>
      </c>
    </row>
    <row r="46" spans="1:16" x14ac:dyDescent="0.2">
      <c r="E46" s="10" t="s">
        <v>402</v>
      </c>
    </row>
    <row r="47" spans="1:16" ht="165.75" x14ac:dyDescent="0.2">
      <c r="E47" s="10" t="s">
        <v>403</v>
      </c>
    </row>
    <row r="48" spans="1:16" ht="25.5" x14ac:dyDescent="0.2">
      <c r="A48" s="9">
        <v>13</v>
      </c>
      <c r="B48" s="9" t="s">
        <v>32</v>
      </c>
      <c r="C48" s="9" t="s">
        <v>404</v>
      </c>
      <c r="D48" s="9" t="s">
        <v>34</v>
      </c>
      <c r="E48" s="9" t="s">
        <v>405</v>
      </c>
      <c r="F48" s="9" t="s">
        <v>42</v>
      </c>
      <c r="G48" s="5">
        <v>1.06</v>
      </c>
      <c r="H48" s="8"/>
      <c r="I48" s="7">
        <f>ROUND((H48*G48),2)</f>
        <v>0</v>
      </c>
    </row>
    <row r="49" spans="1:9" x14ac:dyDescent="0.2">
      <c r="E49" s="10" t="s">
        <v>406</v>
      </c>
    </row>
    <row r="50" spans="1:9" ht="409.5" x14ac:dyDescent="0.2">
      <c r="E50" s="10" t="s">
        <v>407</v>
      </c>
    </row>
    <row r="51" spans="1:9" ht="38.25" x14ac:dyDescent="0.2">
      <c r="A51" s="9">
        <v>14</v>
      </c>
      <c r="B51" s="9" t="s">
        <v>32</v>
      </c>
      <c r="C51" s="9" t="s">
        <v>408</v>
      </c>
      <c r="D51" s="9" t="s">
        <v>34</v>
      </c>
      <c r="E51" s="9" t="s">
        <v>409</v>
      </c>
      <c r="F51" s="9" t="s">
        <v>36</v>
      </c>
      <c r="G51" s="5">
        <v>0.80100000000000005</v>
      </c>
      <c r="H51" s="8"/>
      <c r="I51" s="7">
        <f>ROUND((H51*G51),2)</f>
        <v>0</v>
      </c>
    </row>
    <row r="52" spans="1:9" x14ac:dyDescent="0.2">
      <c r="E52" s="10" t="s">
        <v>410</v>
      </c>
    </row>
    <row r="53" spans="1:9" ht="38.25" x14ac:dyDescent="0.2">
      <c r="E53" s="10" t="s">
        <v>411</v>
      </c>
    </row>
    <row r="54" spans="1:9" ht="38.25" x14ac:dyDescent="0.2">
      <c r="A54" s="9">
        <v>15</v>
      </c>
      <c r="B54" s="9" t="s">
        <v>32</v>
      </c>
      <c r="C54" s="9" t="s">
        <v>412</v>
      </c>
      <c r="D54" s="9" t="s">
        <v>34</v>
      </c>
      <c r="E54" s="9" t="s">
        <v>413</v>
      </c>
      <c r="F54" s="9" t="s">
        <v>42</v>
      </c>
      <c r="G54" s="5">
        <v>1.08</v>
      </c>
      <c r="H54" s="8"/>
      <c r="I54" s="7">
        <f>ROUND((H54*G54),2)</f>
        <v>0</v>
      </c>
    </row>
    <row r="55" spans="1:9" x14ac:dyDescent="0.2">
      <c r="E55" s="10" t="s">
        <v>414</v>
      </c>
    </row>
    <row r="56" spans="1:9" x14ac:dyDescent="0.2">
      <c r="E56" s="10" t="s">
        <v>415</v>
      </c>
    </row>
    <row r="57" spans="1:9" ht="38.25" x14ac:dyDescent="0.2">
      <c r="A57" s="9">
        <v>16</v>
      </c>
      <c r="B57" s="9" t="s">
        <v>32</v>
      </c>
      <c r="C57" s="9" t="s">
        <v>416</v>
      </c>
      <c r="D57" s="9" t="s">
        <v>34</v>
      </c>
      <c r="E57" s="9" t="s">
        <v>417</v>
      </c>
      <c r="F57" s="9" t="s">
        <v>48</v>
      </c>
      <c r="G57" s="5">
        <v>112</v>
      </c>
      <c r="H57" s="8"/>
      <c r="I57" s="7">
        <f>ROUND((H57*G57),2)</f>
        <v>0</v>
      </c>
    </row>
    <row r="58" spans="1:9" x14ac:dyDescent="0.2">
      <c r="E58" s="10" t="s">
        <v>418</v>
      </c>
    </row>
    <row r="59" spans="1:9" ht="51" x14ac:dyDescent="0.2">
      <c r="E59" s="10" t="s">
        <v>419</v>
      </c>
    </row>
    <row r="60" spans="1:9" ht="25.5" x14ac:dyDescent="0.2">
      <c r="A60" s="9">
        <v>17</v>
      </c>
      <c r="B60" s="9" t="s">
        <v>32</v>
      </c>
      <c r="C60" s="9" t="s">
        <v>420</v>
      </c>
      <c r="D60" s="9" t="s">
        <v>34</v>
      </c>
      <c r="E60" s="9" t="s">
        <v>421</v>
      </c>
      <c r="F60" s="9" t="s">
        <v>48</v>
      </c>
      <c r="G60" s="5">
        <v>92.4</v>
      </c>
      <c r="H60" s="8"/>
      <c r="I60" s="7">
        <f>ROUND((H60*G60),2)</f>
        <v>0</v>
      </c>
    </row>
    <row r="61" spans="1:9" x14ac:dyDescent="0.2">
      <c r="E61" s="10" t="s">
        <v>422</v>
      </c>
    </row>
    <row r="62" spans="1:9" ht="63.75" x14ac:dyDescent="0.2">
      <c r="E62" s="10" t="s">
        <v>423</v>
      </c>
    </row>
    <row r="63" spans="1:9" ht="38.25" x14ac:dyDescent="0.2">
      <c r="A63" s="9">
        <v>18</v>
      </c>
      <c r="B63" s="9" t="s">
        <v>32</v>
      </c>
      <c r="C63" s="9" t="s">
        <v>424</v>
      </c>
      <c r="D63" s="9" t="s">
        <v>34</v>
      </c>
      <c r="E63" s="9" t="s">
        <v>425</v>
      </c>
      <c r="F63" s="9" t="s">
        <v>48</v>
      </c>
      <c r="G63" s="5">
        <v>56</v>
      </c>
      <c r="H63" s="8"/>
      <c r="I63" s="7">
        <f>ROUND((H63*G63),2)</f>
        <v>0</v>
      </c>
    </row>
    <row r="64" spans="1:9" x14ac:dyDescent="0.2">
      <c r="E64" s="10" t="s">
        <v>426</v>
      </c>
    </row>
    <row r="65" spans="1:16" ht="63.75" x14ac:dyDescent="0.2">
      <c r="E65" s="10" t="s">
        <v>427</v>
      </c>
    </row>
    <row r="66" spans="1:16" ht="38.25" x14ac:dyDescent="0.2">
      <c r="A66" s="9">
        <v>19</v>
      </c>
      <c r="B66" s="9" t="s">
        <v>32</v>
      </c>
      <c r="C66" s="9" t="s">
        <v>428</v>
      </c>
      <c r="D66" s="9" t="s">
        <v>34</v>
      </c>
      <c r="E66" s="9" t="s">
        <v>429</v>
      </c>
      <c r="F66" s="9" t="s">
        <v>48</v>
      </c>
      <c r="G66" s="5">
        <v>15</v>
      </c>
      <c r="H66" s="8"/>
      <c r="I66" s="7">
        <f>ROUND((H66*G66),2)</f>
        <v>0</v>
      </c>
    </row>
    <row r="67" spans="1:16" x14ac:dyDescent="0.2">
      <c r="E67" s="10" t="s">
        <v>430</v>
      </c>
    </row>
    <row r="68" spans="1:16" ht="191.25" x14ac:dyDescent="0.2">
      <c r="E68" s="10" t="s">
        <v>431</v>
      </c>
    </row>
    <row r="69" spans="1:16" ht="25.5" x14ac:dyDescent="0.2">
      <c r="A69" s="9">
        <v>20</v>
      </c>
      <c r="B69" s="9" t="s">
        <v>32</v>
      </c>
      <c r="C69" s="9" t="s">
        <v>432</v>
      </c>
      <c r="D69" s="9" t="s">
        <v>34</v>
      </c>
      <c r="E69" s="9" t="s">
        <v>433</v>
      </c>
      <c r="F69" s="9" t="s">
        <v>42</v>
      </c>
      <c r="G69" s="5">
        <v>53.2</v>
      </c>
      <c r="H69" s="8"/>
      <c r="I69" s="7">
        <f>ROUND((H69*G69),2)</f>
        <v>0</v>
      </c>
    </row>
    <row r="70" spans="1:16" x14ac:dyDescent="0.2">
      <c r="E70" s="10" t="s">
        <v>434</v>
      </c>
    </row>
    <row r="71" spans="1:16" ht="357" x14ac:dyDescent="0.2">
      <c r="E71" s="10" t="s">
        <v>435</v>
      </c>
    </row>
    <row r="72" spans="1:16" ht="25.5" x14ac:dyDescent="0.2">
      <c r="A72" s="9">
        <v>21</v>
      </c>
      <c r="B72" s="9" t="s">
        <v>32</v>
      </c>
      <c r="C72" s="9" t="s">
        <v>436</v>
      </c>
      <c r="D72" s="9" t="s">
        <v>34</v>
      </c>
      <c r="E72" s="9" t="s">
        <v>437</v>
      </c>
      <c r="F72" s="9" t="s">
        <v>36</v>
      </c>
      <c r="G72" s="5">
        <v>7.4480000000000004</v>
      </c>
      <c r="H72" s="8"/>
      <c r="I72" s="7">
        <f>ROUND((H72*G72),2)</f>
        <v>0</v>
      </c>
    </row>
    <row r="73" spans="1:16" x14ac:dyDescent="0.2">
      <c r="E73" s="10" t="s">
        <v>438</v>
      </c>
    </row>
    <row r="74" spans="1:16" ht="267.75" x14ac:dyDescent="0.2">
      <c r="E74" s="10" t="s">
        <v>439</v>
      </c>
    </row>
    <row r="75" spans="1:16" ht="25.5" x14ac:dyDescent="0.2">
      <c r="A75" s="9">
        <v>22</v>
      </c>
      <c r="B75" s="9" t="s">
        <v>32</v>
      </c>
      <c r="C75" s="9" t="s">
        <v>440</v>
      </c>
      <c r="D75" s="9" t="s">
        <v>34</v>
      </c>
      <c r="E75" s="9" t="s">
        <v>441</v>
      </c>
      <c r="F75" s="9" t="s">
        <v>148</v>
      </c>
      <c r="G75" s="5">
        <v>56.8</v>
      </c>
      <c r="H75" s="8"/>
      <c r="I75" s="7">
        <f>ROUND((H75*G75),2)</f>
        <v>0</v>
      </c>
    </row>
    <row r="76" spans="1:16" ht="38.25" x14ac:dyDescent="0.2">
      <c r="E76" s="10" t="s">
        <v>442</v>
      </c>
    </row>
    <row r="77" spans="1:16" ht="102" x14ac:dyDescent="0.2">
      <c r="E77" s="10" t="s">
        <v>443</v>
      </c>
    </row>
    <row r="78" spans="1:16" ht="12.75" customHeight="1" x14ac:dyDescent="0.2">
      <c r="A78" s="11"/>
      <c r="B78" s="11"/>
      <c r="C78" s="11" t="s">
        <v>22</v>
      </c>
      <c r="D78" s="11"/>
      <c r="E78" s="11" t="s">
        <v>193</v>
      </c>
      <c r="F78" s="11"/>
      <c r="G78" s="11"/>
      <c r="H78" s="11"/>
      <c r="I78" s="11">
        <f>SUM(I45:I77)</f>
        <v>0</v>
      </c>
      <c r="P78">
        <f>ROUND(SUM(P45:P77),2)</f>
        <v>0</v>
      </c>
    </row>
    <row r="80" spans="1:16" ht="12.75" customHeight="1" x14ac:dyDescent="0.2">
      <c r="A80" s="4"/>
      <c r="B80" s="4"/>
      <c r="C80" s="4" t="s">
        <v>23</v>
      </c>
      <c r="D80" s="4"/>
      <c r="E80" s="4" t="s">
        <v>205</v>
      </c>
      <c r="F80" s="4"/>
      <c r="G80" s="6"/>
      <c r="H80" s="4"/>
      <c r="I80" s="6"/>
    </row>
    <row r="81" spans="1:9" ht="25.5" x14ac:dyDescent="0.2">
      <c r="A81" s="9">
        <v>23</v>
      </c>
      <c r="B81" s="9" t="s">
        <v>32</v>
      </c>
      <c r="C81" s="9" t="s">
        <v>444</v>
      </c>
      <c r="D81" s="9" t="s">
        <v>34</v>
      </c>
      <c r="E81" s="9" t="s">
        <v>445</v>
      </c>
      <c r="F81" s="9" t="s">
        <v>446</v>
      </c>
      <c r="G81" s="5">
        <v>238</v>
      </c>
      <c r="H81" s="8"/>
      <c r="I81" s="7">
        <f>ROUND((H81*G81),2)</f>
        <v>0</v>
      </c>
    </row>
    <row r="82" spans="1:9" ht="38.25" x14ac:dyDescent="0.2">
      <c r="E82" s="10" t="s">
        <v>447</v>
      </c>
    </row>
    <row r="83" spans="1:9" ht="25.5" x14ac:dyDescent="0.2">
      <c r="E83" s="10" t="s">
        <v>448</v>
      </c>
    </row>
    <row r="84" spans="1:9" ht="25.5" x14ac:dyDescent="0.2">
      <c r="A84" s="9">
        <v>24</v>
      </c>
      <c r="B84" s="9" t="s">
        <v>32</v>
      </c>
      <c r="C84" s="9" t="s">
        <v>449</v>
      </c>
      <c r="D84" s="9" t="s">
        <v>34</v>
      </c>
      <c r="E84" s="9" t="s">
        <v>450</v>
      </c>
      <c r="F84" s="9" t="s">
        <v>42</v>
      </c>
      <c r="G84" s="5">
        <v>9.2880000000000003</v>
      </c>
      <c r="H84" s="8"/>
      <c r="I84" s="7">
        <f>ROUND((H84*G84),2)</f>
        <v>0</v>
      </c>
    </row>
    <row r="85" spans="1:9" ht="38.25" x14ac:dyDescent="0.2">
      <c r="E85" s="10" t="s">
        <v>451</v>
      </c>
    </row>
    <row r="86" spans="1:9" ht="369.75" x14ac:dyDescent="0.2">
      <c r="E86" s="10" t="s">
        <v>452</v>
      </c>
    </row>
    <row r="87" spans="1:9" ht="25.5" x14ac:dyDescent="0.2">
      <c r="A87" s="9">
        <v>25</v>
      </c>
      <c r="B87" s="9" t="s">
        <v>32</v>
      </c>
      <c r="C87" s="9" t="s">
        <v>453</v>
      </c>
      <c r="D87" s="9" t="s">
        <v>34</v>
      </c>
      <c r="E87" s="9" t="s">
        <v>454</v>
      </c>
      <c r="F87" s="9" t="s">
        <v>36</v>
      </c>
      <c r="G87" s="5">
        <v>1.3</v>
      </c>
      <c r="H87" s="8"/>
      <c r="I87" s="7">
        <f>ROUND((H87*G87),2)</f>
        <v>0</v>
      </c>
    </row>
    <row r="88" spans="1:9" x14ac:dyDescent="0.2">
      <c r="E88" s="10" t="s">
        <v>455</v>
      </c>
    </row>
    <row r="89" spans="1:9" ht="242.25" x14ac:dyDescent="0.2">
      <c r="E89" s="10" t="s">
        <v>456</v>
      </c>
    </row>
    <row r="90" spans="1:9" ht="25.5" x14ac:dyDescent="0.2">
      <c r="A90" s="9">
        <v>26</v>
      </c>
      <c r="B90" s="9" t="s">
        <v>32</v>
      </c>
      <c r="C90" s="9" t="s">
        <v>457</v>
      </c>
      <c r="D90" s="9" t="s">
        <v>34</v>
      </c>
      <c r="E90" s="9" t="s">
        <v>458</v>
      </c>
      <c r="F90" s="9" t="s">
        <v>42</v>
      </c>
      <c r="G90" s="5">
        <v>39.15</v>
      </c>
      <c r="H90" s="8"/>
      <c r="I90" s="7">
        <f>ROUND((H90*G90),2)</f>
        <v>0</v>
      </c>
    </row>
    <row r="91" spans="1:9" ht="51" x14ac:dyDescent="0.2">
      <c r="E91" s="10" t="s">
        <v>459</v>
      </c>
    </row>
    <row r="92" spans="1:9" ht="357" x14ac:dyDescent="0.2">
      <c r="E92" s="10" t="s">
        <v>460</v>
      </c>
    </row>
    <row r="93" spans="1:9" ht="25.5" x14ac:dyDescent="0.2">
      <c r="A93" s="9">
        <v>27</v>
      </c>
      <c r="B93" s="9" t="s">
        <v>32</v>
      </c>
      <c r="C93" s="9" t="s">
        <v>461</v>
      </c>
      <c r="D93" s="9" t="s">
        <v>34</v>
      </c>
      <c r="E93" s="9" t="s">
        <v>462</v>
      </c>
      <c r="F93" s="9" t="s">
        <v>36</v>
      </c>
      <c r="G93" s="5">
        <v>5.8730000000000002</v>
      </c>
      <c r="H93" s="8"/>
      <c r="I93" s="7">
        <f>ROUND((H93*G93),2)</f>
        <v>0</v>
      </c>
    </row>
    <row r="94" spans="1:9" x14ac:dyDescent="0.2">
      <c r="E94" s="10" t="s">
        <v>463</v>
      </c>
    </row>
    <row r="95" spans="1:9" ht="267.75" x14ac:dyDescent="0.2">
      <c r="E95" s="10" t="s">
        <v>439</v>
      </c>
    </row>
    <row r="96" spans="1:9" ht="38.25" x14ac:dyDescent="0.2">
      <c r="A96" s="9">
        <v>28</v>
      </c>
      <c r="B96" s="9" t="s">
        <v>32</v>
      </c>
      <c r="C96" s="9" t="s">
        <v>464</v>
      </c>
      <c r="D96" s="9" t="s">
        <v>34</v>
      </c>
      <c r="E96" s="9" t="s">
        <v>465</v>
      </c>
      <c r="F96" s="9" t="s">
        <v>42</v>
      </c>
      <c r="G96" s="5">
        <v>39.497999999999998</v>
      </c>
      <c r="H96" s="8"/>
      <c r="I96" s="7">
        <f>ROUND((H96*G96),2)</f>
        <v>0</v>
      </c>
    </row>
    <row r="97" spans="1:16" x14ac:dyDescent="0.2">
      <c r="E97" s="10" t="s">
        <v>466</v>
      </c>
    </row>
    <row r="98" spans="1:16" ht="229.5" x14ac:dyDescent="0.2">
      <c r="E98" s="10" t="s">
        <v>467</v>
      </c>
    </row>
    <row r="99" spans="1:16" ht="12.75" customHeight="1" x14ac:dyDescent="0.2">
      <c r="A99" s="11"/>
      <c r="B99" s="11"/>
      <c r="C99" s="11" t="s">
        <v>23</v>
      </c>
      <c r="D99" s="11"/>
      <c r="E99" s="11" t="s">
        <v>205</v>
      </c>
      <c r="F99" s="11"/>
      <c r="G99" s="11"/>
      <c r="H99" s="11"/>
      <c r="I99" s="11">
        <f>SUM(I81:I98)</f>
        <v>0</v>
      </c>
      <c r="P99">
        <f>ROUND(SUM(P81:P98),2)</f>
        <v>0</v>
      </c>
    </row>
    <row r="101" spans="1:16" ht="12.75" customHeight="1" x14ac:dyDescent="0.2">
      <c r="A101" s="4"/>
      <c r="B101" s="4"/>
      <c r="C101" s="4" t="s">
        <v>24</v>
      </c>
      <c r="D101" s="4"/>
      <c r="E101" s="4" t="s">
        <v>210</v>
      </c>
      <c r="F101" s="4"/>
      <c r="G101" s="6"/>
      <c r="H101" s="4"/>
      <c r="I101" s="6"/>
    </row>
    <row r="102" spans="1:16" ht="38.25" x14ac:dyDescent="0.2">
      <c r="A102" s="9">
        <v>29</v>
      </c>
      <c r="B102" s="9" t="s">
        <v>32</v>
      </c>
      <c r="C102" s="9" t="s">
        <v>468</v>
      </c>
      <c r="D102" s="9" t="s">
        <v>89</v>
      </c>
      <c r="E102" s="9" t="s">
        <v>469</v>
      </c>
      <c r="F102" s="9" t="s">
        <v>48</v>
      </c>
      <c r="G102" s="5">
        <v>17.399999999999999</v>
      </c>
      <c r="H102" s="8"/>
      <c r="I102" s="7">
        <f>ROUND((H102*G102),2)</f>
        <v>0</v>
      </c>
    </row>
    <row r="103" spans="1:16" x14ac:dyDescent="0.2">
      <c r="E103" s="10" t="s">
        <v>470</v>
      </c>
    </row>
    <row r="104" spans="1:16" ht="51" x14ac:dyDescent="0.2">
      <c r="E104" s="10" t="s">
        <v>471</v>
      </c>
    </row>
    <row r="105" spans="1:16" ht="25.5" x14ac:dyDescent="0.2">
      <c r="A105" s="9">
        <v>30</v>
      </c>
      <c r="B105" s="9" t="s">
        <v>32</v>
      </c>
      <c r="C105" s="9" t="s">
        <v>468</v>
      </c>
      <c r="D105" s="9" t="s">
        <v>92</v>
      </c>
      <c r="E105" s="9" t="s">
        <v>472</v>
      </c>
      <c r="F105" s="9" t="s">
        <v>48</v>
      </c>
      <c r="G105" s="5">
        <v>15.6</v>
      </c>
      <c r="H105" s="8"/>
      <c r="I105" s="7">
        <f>ROUND((H105*G105),2)</f>
        <v>0</v>
      </c>
    </row>
    <row r="106" spans="1:16" x14ac:dyDescent="0.2">
      <c r="E106" s="10" t="s">
        <v>473</v>
      </c>
    </row>
    <row r="107" spans="1:16" ht="51" x14ac:dyDescent="0.2">
      <c r="E107" s="10" t="s">
        <v>471</v>
      </c>
    </row>
    <row r="108" spans="1:16" ht="25.5" x14ac:dyDescent="0.2">
      <c r="A108" s="9">
        <v>31</v>
      </c>
      <c r="B108" s="9" t="s">
        <v>32</v>
      </c>
      <c r="C108" s="9" t="s">
        <v>474</v>
      </c>
      <c r="D108" s="9" t="s">
        <v>34</v>
      </c>
      <c r="E108" s="9" t="s">
        <v>475</v>
      </c>
      <c r="F108" s="9" t="s">
        <v>42</v>
      </c>
      <c r="G108" s="5">
        <v>2.5649999999999999</v>
      </c>
      <c r="H108" s="8"/>
      <c r="I108" s="7">
        <f>ROUND((H108*G108),2)</f>
        <v>0</v>
      </c>
    </row>
    <row r="109" spans="1:16" x14ac:dyDescent="0.2">
      <c r="E109" s="10" t="s">
        <v>476</v>
      </c>
    </row>
    <row r="110" spans="1:16" ht="229.5" x14ac:dyDescent="0.2">
      <c r="E110" s="10" t="s">
        <v>467</v>
      </c>
    </row>
    <row r="111" spans="1:16" ht="25.5" x14ac:dyDescent="0.2">
      <c r="A111" s="9">
        <v>32</v>
      </c>
      <c r="B111" s="9" t="s">
        <v>32</v>
      </c>
      <c r="C111" s="9" t="s">
        <v>477</v>
      </c>
      <c r="D111" s="9" t="s">
        <v>34</v>
      </c>
      <c r="E111" s="9" t="s">
        <v>478</v>
      </c>
      <c r="F111" s="9" t="s">
        <v>42</v>
      </c>
      <c r="G111" s="5">
        <v>14.076000000000001</v>
      </c>
      <c r="H111" s="8"/>
      <c r="I111" s="7">
        <f>ROUND((H111*G111),2)</f>
        <v>0</v>
      </c>
    </row>
    <row r="112" spans="1:16" ht="51" x14ac:dyDescent="0.2">
      <c r="E112" s="10" t="s">
        <v>479</v>
      </c>
    </row>
    <row r="113" spans="1:9" ht="357" x14ac:dyDescent="0.2">
      <c r="E113" s="10" t="s">
        <v>460</v>
      </c>
    </row>
    <row r="114" spans="1:9" ht="25.5" x14ac:dyDescent="0.2">
      <c r="A114" s="9">
        <v>33</v>
      </c>
      <c r="B114" s="9" t="s">
        <v>32</v>
      </c>
      <c r="C114" s="9" t="s">
        <v>480</v>
      </c>
      <c r="D114" s="9" t="s">
        <v>34</v>
      </c>
      <c r="E114" s="9" t="s">
        <v>481</v>
      </c>
      <c r="F114" s="9" t="s">
        <v>42</v>
      </c>
      <c r="G114" s="5">
        <v>1.7330000000000001</v>
      </c>
      <c r="H114" s="8"/>
      <c r="I114" s="7">
        <f>ROUND((H114*G114),2)</f>
        <v>0</v>
      </c>
    </row>
    <row r="115" spans="1:9" x14ac:dyDescent="0.2">
      <c r="E115" s="10" t="s">
        <v>482</v>
      </c>
    </row>
    <row r="116" spans="1:9" ht="357" x14ac:dyDescent="0.2">
      <c r="E116" s="10" t="s">
        <v>483</v>
      </c>
    </row>
    <row r="117" spans="1:9" ht="25.5" x14ac:dyDescent="0.2">
      <c r="A117" s="9">
        <v>34</v>
      </c>
      <c r="B117" s="9" t="s">
        <v>32</v>
      </c>
      <c r="C117" s="9" t="s">
        <v>484</v>
      </c>
      <c r="D117" s="9" t="s">
        <v>34</v>
      </c>
      <c r="E117" s="9" t="s">
        <v>485</v>
      </c>
      <c r="F117" s="9" t="s">
        <v>42</v>
      </c>
      <c r="G117" s="5">
        <v>1.28</v>
      </c>
      <c r="H117" s="8"/>
      <c r="I117" s="7">
        <f>ROUND((H117*G117),2)</f>
        <v>0</v>
      </c>
    </row>
    <row r="118" spans="1:9" x14ac:dyDescent="0.2">
      <c r="E118" s="10" t="s">
        <v>486</v>
      </c>
    </row>
    <row r="119" spans="1:9" ht="38.25" x14ac:dyDescent="0.2">
      <c r="E119" s="10" t="s">
        <v>487</v>
      </c>
    </row>
    <row r="120" spans="1:9" ht="25.5" x14ac:dyDescent="0.2">
      <c r="A120" s="9">
        <v>35</v>
      </c>
      <c r="B120" s="9" t="s">
        <v>32</v>
      </c>
      <c r="C120" s="9" t="s">
        <v>488</v>
      </c>
      <c r="D120" s="9" t="s">
        <v>34</v>
      </c>
      <c r="E120" s="9" t="s">
        <v>489</v>
      </c>
      <c r="F120" s="9" t="s">
        <v>42</v>
      </c>
      <c r="G120" s="5">
        <v>5.625</v>
      </c>
      <c r="H120" s="8"/>
      <c r="I120" s="7">
        <f>ROUND((H120*G120),2)</f>
        <v>0</v>
      </c>
    </row>
    <row r="121" spans="1:9" x14ac:dyDescent="0.2">
      <c r="E121" s="10" t="s">
        <v>490</v>
      </c>
    </row>
    <row r="122" spans="1:9" ht="357" x14ac:dyDescent="0.2">
      <c r="E122" s="10" t="s">
        <v>483</v>
      </c>
    </row>
    <row r="123" spans="1:9" ht="25.5" x14ac:dyDescent="0.2">
      <c r="A123" s="9">
        <v>36</v>
      </c>
      <c r="B123" s="9" t="s">
        <v>32</v>
      </c>
      <c r="C123" s="9" t="s">
        <v>491</v>
      </c>
      <c r="D123" s="9" t="s">
        <v>34</v>
      </c>
      <c r="E123" s="9" t="s">
        <v>492</v>
      </c>
      <c r="F123" s="9" t="s">
        <v>36</v>
      </c>
      <c r="G123" s="5">
        <v>0.33800000000000002</v>
      </c>
      <c r="H123" s="8"/>
      <c r="I123" s="7">
        <f>ROUND((H123*G123),2)</f>
        <v>0</v>
      </c>
    </row>
    <row r="124" spans="1:9" x14ac:dyDescent="0.2">
      <c r="E124" s="10" t="s">
        <v>493</v>
      </c>
    </row>
    <row r="125" spans="1:9" ht="178.5" x14ac:dyDescent="0.2">
      <c r="E125" s="10" t="s">
        <v>494</v>
      </c>
    </row>
    <row r="126" spans="1:9" ht="38.25" x14ac:dyDescent="0.2">
      <c r="A126" s="9">
        <v>37</v>
      </c>
      <c r="B126" s="9" t="s">
        <v>32</v>
      </c>
      <c r="C126" s="9" t="s">
        <v>495</v>
      </c>
      <c r="D126" s="9" t="s">
        <v>34</v>
      </c>
      <c r="E126" s="9" t="s">
        <v>496</v>
      </c>
      <c r="F126" s="9" t="s">
        <v>42</v>
      </c>
      <c r="G126" s="5">
        <v>25.35</v>
      </c>
      <c r="H126" s="8"/>
      <c r="I126" s="7">
        <f>ROUND((H126*G126),2)</f>
        <v>0</v>
      </c>
    </row>
    <row r="127" spans="1:9" x14ac:dyDescent="0.2">
      <c r="E127" s="10" t="s">
        <v>497</v>
      </c>
    </row>
    <row r="128" spans="1:9" ht="51" x14ac:dyDescent="0.2">
      <c r="E128" s="10" t="s">
        <v>498</v>
      </c>
    </row>
    <row r="129" spans="1:16" ht="38.25" x14ac:dyDescent="0.2">
      <c r="A129" s="9">
        <v>38</v>
      </c>
      <c r="B129" s="9" t="s">
        <v>32</v>
      </c>
      <c r="C129" s="9" t="s">
        <v>211</v>
      </c>
      <c r="D129" s="9" t="s">
        <v>34</v>
      </c>
      <c r="E129" s="9" t="s">
        <v>499</v>
      </c>
      <c r="F129" s="9" t="s">
        <v>42</v>
      </c>
      <c r="G129" s="5">
        <v>86.253</v>
      </c>
      <c r="H129" s="8"/>
      <c r="I129" s="7">
        <f>ROUND((H129*G129),2)</f>
        <v>0</v>
      </c>
    </row>
    <row r="130" spans="1:16" ht="89.25" x14ac:dyDescent="0.2">
      <c r="E130" s="10" t="s">
        <v>500</v>
      </c>
    </row>
    <row r="131" spans="1:16" ht="102" x14ac:dyDescent="0.2">
      <c r="E131" s="10" t="s">
        <v>214</v>
      </c>
    </row>
    <row r="132" spans="1:16" x14ac:dyDescent="0.2">
      <c r="A132" s="9">
        <v>39</v>
      </c>
      <c r="B132" s="9" t="s">
        <v>32</v>
      </c>
      <c r="C132" s="9" t="s">
        <v>219</v>
      </c>
      <c r="D132" s="9" t="s">
        <v>34</v>
      </c>
      <c r="E132" s="9" t="s">
        <v>220</v>
      </c>
      <c r="F132" s="9" t="s">
        <v>42</v>
      </c>
      <c r="G132" s="5">
        <v>11.49</v>
      </c>
      <c r="H132" s="8"/>
      <c r="I132" s="7">
        <f>ROUND((H132*G132),2)</f>
        <v>0</v>
      </c>
    </row>
    <row r="133" spans="1:16" ht="38.25" x14ac:dyDescent="0.2">
      <c r="E133" s="10" t="s">
        <v>501</v>
      </c>
    </row>
    <row r="134" spans="1:16" ht="344.25" x14ac:dyDescent="0.2">
      <c r="E134" s="10" t="s">
        <v>502</v>
      </c>
    </row>
    <row r="135" spans="1:16" ht="12.75" customHeight="1" x14ac:dyDescent="0.2">
      <c r="A135" s="11"/>
      <c r="B135" s="11"/>
      <c r="C135" s="11" t="s">
        <v>24</v>
      </c>
      <c r="D135" s="11"/>
      <c r="E135" s="11" t="s">
        <v>210</v>
      </c>
      <c r="F135" s="11"/>
      <c r="G135" s="11"/>
      <c r="H135" s="11"/>
      <c r="I135" s="11">
        <f>SUM(I102:I134)</f>
        <v>0</v>
      </c>
      <c r="P135">
        <f>ROUND(SUM(P102:P134),2)</f>
        <v>0</v>
      </c>
    </row>
    <row r="137" spans="1:16" ht="12.75" customHeight="1" x14ac:dyDescent="0.2">
      <c r="A137" s="4"/>
      <c r="B137" s="4"/>
      <c r="C137" s="4" t="s">
        <v>25</v>
      </c>
      <c r="D137" s="4"/>
      <c r="E137" s="4" t="s">
        <v>223</v>
      </c>
      <c r="F137" s="4"/>
      <c r="G137" s="6"/>
      <c r="H137" s="4"/>
      <c r="I137" s="6"/>
    </row>
    <row r="138" spans="1:16" ht="25.5" x14ac:dyDescent="0.2">
      <c r="A138" s="9">
        <v>40</v>
      </c>
      <c r="B138" s="9" t="s">
        <v>32</v>
      </c>
      <c r="C138" s="9" t="s">
        <v>503</v>
      </c>
      <c r="D138" s="9" t="s">
        <v>34</v>
      </c>
      <c r="E138" s="9" t="s">
        <v>504</v>
      </c>
      <c r="F138" s="9" t="s">
        <v>48</v>
      </c>
      <c r="G138" s="5">
        <v>34.4</v>
      </c>
      <c r="H138" s="8"/>
      <c r="I138" s="7">
        <f>ROUND((H138*G138),2)</f>
        <v>0</v>
      </c>
    </row>
    <row r="139" spans="1:16" x14ac:dyDescent="0.2">
      <c r="E139" s="10" t="s">
        <v>505</v>
      </c>
    </row>
    <row r="140" spans="1:16" ht="38.25" x14ac:dyDescent="0.2">
      <c r="E140" s="10" t="s">
        <v>506</v>
      </c>
    </row>
    <row r="141" spans="1:16" ht="25.5" x14ac:dyDescent="0.2">
      <c r="A141" s="9">
        <v>41</v>
      </c>
      <c r="B141" s="9" t="s">
        <v>32</v>
      </c>
      <c r="C141" s="9" t="s">
        <v>507</v>
      </c>
      <c r="D141" s="9" t="s">
        <v>34</v>
      </c>
      <c r="E141" s="9" t="s">
        <v>508</v>
      </c>
      <c r="F141" s="9" t="s">
        <v>48</v>
      </c>
      <c r="G141" s="5">
        <v>34.4</v>
      </c>
      <c r="H141" s="8"/>
      <c r="I141" s="7">
        <f>ROUND((H141*G141),2)</f>
        <v>0</v>
      </c>
    </row>
    <row r="142" spans="1:16" x14ac:dyDescent="0.2">
      <c r="E142" s="10" t="s">
        <v>505</v>
      </c>
    </row>
    <row r="143" spans="1:16" ht="38.25" x14ac:dyDescent="0.2">
      <c r="E143" s="10" t="s">
        <v>506</v>
      </c>
    </row>
    <row r="144" spans="1:16" ht="12.75" customHeight="1" x14ac:dyDescent="0.2">
      <c r="A144" s="11"/>
      <c r="B144" s="11"/>
      <c r="C144" s="11" t="s">
        <v>25</v>
      </c>
      <c r="D144" s="11"/>
      <c r="E144" s="11" t="s">
        <v>223</v>
      </c>
      <c r="F144" s="11"/>
      <c r="G144" s="11"/>
      <c r="H144" s="11"/>
      <c r="I144" s="11">
        <f>SUM(I138:I143)</f>
        <v>0</v>
      </c>
      <c r="P144">
        <f>ROUND(SUM(P138:P143),2)</f>
        <v>0</v>
      </c>
    </row>
    <row r="146" spans="1:9" ht="12.75" customHeight="1" x14ac:dyDescent="0.2">
      <c r="A146" s="4"/>
      <c r="B146" s="4"/>
      <c r="C146" s="4" t="s">
        <v>27</v>
      </c>
      <c r="D146" s="4"/>
      <c r="E146" s="4" t="s">
        <v>256</v>
      </c>
      <c r="F146" s="4"/>
      <c r="G146" s="6"/>
      <c r="H146" s="4"/>
      <c r="I146" s="6"/>
    </row>
    <row r="147" spans="1:9" ht="25.5" x14ac:dyDescent="0.2">
      <c r="A147" s="9">
        <v>42</v>
      </c>
      <c r="B147" s="9" t="s">
        <v>32</v>
      </c>
      <c r="C147" s="9" t="s">
        <v>509</v>
      </c>
      <c r="D147" s="9" t="s">
        <v>34</v>
      </c>
      <c r="E147" s="9" t="s">
        <v>510</v>
      </c>
      <c r="F147" s="9" t="s">
        <v>48</v>
      </c>
      <c r="G147" s="5">
        <v>23.2</v>
      </c>
      <c r="H147" s="8"/>
      <c r="I147" s="7">
        <f>ROUND((H147*G147),2)</f>
        <v>0</v>
      </c>
    </row>
    <row r="148" spans="1:9" ht="89.25" x14ac:dyDescent="0.2">
      <c r="E148" s="10" t="s">
        <v>511</v>
      </c>
    </row>
    <row r="149" spans="1:9" ht="38.25" x14ac:dyDescent="0.2">
      <c r="A149" s="9">
        <v>43</v>
      </c>
      <c r="B149" s="9" t="s">
        <v>32</v>
      </c>
      <c r="C149" s="9" t="s">
        <v>512</v>
      </c>
      <c r="D149" s="9" t="s">
        <v>34</v>
      </c>
      <c r="E149" s="9" t="s">
        <v>513</v>
      </c>
      <c r="F149" s="9" t="s">
        <v>148</v>
      </c>
      <c r="G149" s="5">
        <v>246.63</v>
      </c>
      <c r="H149" s="8"/>
      <c r="I149" s="7">
        <f>ROUND((H149*G149),2)</f>
        <v>0</v>
      </c>
    </row>
    <row r="150" spans="1:9" ht="76.5" x14ac:dyDescent="0.2">
      <c r="E150" s="10" t="s">
        <v>514</v>
      </c>
    </row>
    <row r="151" spans="1:9" ht="191.25" x14ac:dyDescent="0.2">
      <c r="E151" s="10" t="s">
        <v>515</v>
      </c>
    </row>
    <row r="152" spans="1:9" ht="38.25" x14ac:dyDescent="0.2">
      <c r="A152" s="9">
        <v>44</v>
      </c>
      <c r="B152" s="9" t="s">
        <v>32</v>
      </c>
      <c r="C152" s="9" t="s">
        <v>516</v>
      </c>
      <c r="D152" s="9" t="s">
        <v>34</v>
      </c>
      <c r="E152" s="9" t="s">
        <v>517</v>
      </c>
      <c r="F152" s="9" t="s">
        <v>148</v>
      </c>
      <c r="G152" s="5">
        <v>596.048</v>
      </c>
      <c r="H152" s="8"/>
      <c r="I152" s="7">
        <f>ROUND((H152*G152),2)</f>
        <v>0</v>
      </c>
    </row>
    <row r="153" spans="1:9" ht="76.5" x14ac:dyDescent="0.2">
      <c r="E153" s="10" t="s">
        <v>518</v>
      </c>
    </row>
    <row r="154" spans="1:9" ht="38.25" x14ac:dyDescent="0.2">
      <c r="E154" s="10" t="s">
        <v>519</v>
      </c>
    </row>
    <row r="155" spans="1:9" ht="25.5" x14ac:dyDescent="0.2">
      <c r="A155" s="9">
        <v>45</v>
      </c>
      <c r="B155" s="9" t="s">
        <v>32</v>
      </c>
      <c r="C155" s="9" t="s">
        <v>520</v>
      </c>
      <c r="D155" s="9" t="s">
        <v>34</v>
      </c>
      <c r="E155" s="9" t="s">
        <v>521</v>
      </c>
      <c r="F155" s="9" t="s">
        <v>148</v>
      </c>
      <c r="G155" s="5">
        <v>20.64</v>
      </c>
      <c r="H155" s="8"/>
      <c r="I155" s="7">
        <f>ROUND((H155*G155),2)</f>
        <v>0</v>
      </c>
    </row>
    <row r="156" spans="1:9" x14ac:dyDescent="0.2">
      <c r="E156" s="10" t="s">
        <v>522</v>
      </c>
    </row>
    <row r="157" spans="1:9" ht="38.25" x14ac:dyDescent="0.2">
      <c r="E157" s="10" t="s">
        <v>523</v>
      </c>
    </row>
    <row r="158" spans="1:9" ht="25.5" x14ac:dyDescent="0.2">
      <c r="A158" s="9">
        <v>46</v>
      </c>
      <c r="B158" s="9" t="s">
        <v>32</v>
      </c>
      <c r="C158" s="9" t="s">
        <v>524</v>
      </c>
      <c r="D158" s="9" t="s">
        <v>34</v>
      </c>
      <c r="E158" s="9" t="s">
        <v>525</v>
      </c>
      <c r="F158" s="9" t="s">
        <v>148</v>
      </c>
      <c r="G158" s="5">
        <v>10.32</v>
      </c>
      <c r="H158" s="8"/>
      <c r="I158" s="7">
        <f>ROUND((H158*G158),2)</f>
        <v>0</v>
      </c>
    </row>
    <row r="159" spans="1:9" x14ac:dyDescent="0.2">
      <c r="E159" s="10" t="s">
        <v>526</v>
      </c>
    </row>
    <row r="160" spans="1:9" ht="38.25" x14ac:dyDescent="0.2">
      <c r="E160" s="10" t="s">
        <v>523</v>
      </c>
    </row>
    <row r="161" spans="1:16" ht="12.75" customHeight="1" x14ac:dyDescent="0.2">
      <c r="A161" s="11"/>
      <c r="B161" s="11"/>
      <c r="C161" s="11" t="s">
        <v>27</v>
      </c>
      <c r="D161" s="11"/>
      <c r="E161" s="11" t="s">
        <v>256</v>
      </c>
      <c r="F161" s="11"/>
      <c r="G161" s="11"/>
      <c r="H161" s="11"/>
      <c r="I161" s="11">
        <f>SUM(I147:I160)</f>
        <v>0</v>
      </c>
      <c r="P161">
        <f>ROUND(SUM(P147:P160),2)</f>
        <v>0</v>
      </c>
    </row>
    <row r="163" spans="1:16" ht="12.75" customHeight="1" x14ac:dyDescent="0.2">
      <c r="A163" s="4"/>
      <c r="B163" s="4"/>
      <c r="C163" s="4" t="s">
        <v>28</v>
      </c>
      <c r="D163" s="4"/>
      <c r="E163" s="4" t="s">
        <v>265</v>
      </c>
      <c r="F163" s="4"/>
      <c r="G163" s="6"/>
      <c r="H163" s="4"/>
      <c r="I163" s="6"/>
    </row>
    <row r="164" spans="1:16" ht="25.5" x14ac:dyDescent="0.2">
      <c r="A164" s="9">
        <v>47</v>
      </c>
      <c r="B164" s="9" t="s">
        <v>32</v>
      </c>
      <c r="C164" s="9" t="s">
        <v>527</v>
      </c>
      <c r="D164" s="9" t="s">
        <v>34</v>
      </c>
      <c r="E164" s="9" t="s">
        <v>528</v>
      </c>
      <c r="F164" s="9" t="s">
        <v>48</v>
      </c>
      <c r="G164" s="5">
        <v>1.4</v>
      </c>
      <c r="H164" s="8"/>
      <c r="I164" s="7">
        <f>ROUND((H164*G164),2)</f>
        <v>0</v>
      </c>
    </row>
    <row r="165" spans="1:16" x14ac:dyDescent="0.2">
      <c r="E165" s="10" t="s">
        <v>529</v>
      </c>
    </row>
    <row r="166" spans="1:16" ht="255" x14ac:dyDescent="0.2">
      <c r="E166" s="10" t="s">
        <v>530</v>
      </c>
    </row>
    <row r="167" spans="1:16" ht="38.25" x14ac:dyDescent="0.2">
      <c r="A167" s="9">
        <v>48</v>
      </c>
      <c r="B167" s="9" t="s">
        <v>32</v>
      </c>
      <c r="C167" s="9" t="s">
        <v>531</v>
      </c>
      <c r="D167" s="9" t="s">
        <v>34</v>
      </c>
      <c r="E167" s="9" t="s">
        <v>532</v>
      </c>
      <c r="F167" s="9" t="s">
        <v>48</v>
      </c>
      <c r="G167" s="5">
        <v>23.2</v>
      </c>
      <c r="H167" s="8"/>
      <c r="I167" s="7">
        <f>ROUND((H167*G167),2)</f>
        <v>0</v>
      </c>
    </row>
    <row r="168" spans="1:16" x14ac:dyDescent="0.2">
      <c r="E168" s="10" t="s">
        <v>533</v>
      </c>
    </row>
    <row r="169" spans="1:16" ht="242.25" x14ac:dyDescent="0.2">
      <c r="E169" s="10" t="s">
        <v>534</v>
      </c>
    </row>
    <row r="170" spans="1:16" ht="12.75" customHeight="1" x14ac:dyDescent="0.2">
      <c r="A170" s="11"/>
      <c r="B170" s="11"/>
      <c r="C170" s="11" t="s">
        <v>28</v>
      </c>
      <c r="D170" s="11"/>
      <c r="E170" s="11" t="s">
        <v>265</v>
      </c>
      <c r="F170" s="11"/>
      <c r="G170" s="11"/>
      <c r="H170" s="11"/>
      <c r="I170" s="11">
        <f>SUM(I164:I169)</f>
        <v>0</v>
      </c>
      <c r="P170">
        <f>ROUND(SUM(P164:P169),2)</f>
        <v>0</v>
      </c>
    </row>
    <row r="172" spans="1:16" ht="12.75" customHeight="1" x14ac:dyDescent="0.2">
      <c r="A172" s="4"/>
      <c r="B172" s="4"/>
      <c r="C172" s="4" t="s">
        <v>29</v>
      </c>
      <c r="D172" s="4"/>
      <c r="E172" s="4" t="s">
        <v>45</v>
      </c>
      <c r="F172" s="4"/>
      <c r="G172" s="6"/>
      <c r="H172" s="4"/>
      <c r="I172" s="6"/>
    </row>
    <row r="173" spans="1:16" ht="25.5" x14ac:dyDescent="0.2">
      <c r="A173" s="9">
        <v>49</v>
      </c>
      <c r="B173" s="9" t="s">
        <v>32</v>
      </c>
      <c r="C173" s="9" t="s">
        <v>535</v>
      </c>
      <c r="D173" s="9" t="s">
        <v>34</v>
      </c>
      <c r="E173" s="9" t="s">
        <v>536</v>
      </c>
      <c r="F173" s="9" t="s">
        <v>48</v>
      </c>
      <c r="G173" s="5">
        <v>40</v>
      </c>
      <c r="H173" s="8"/>
      <c r="I173" s="7">
        <f>ROUND((H173*G173),2)</f>
        <v>0</v>
      </c>
    </row>
    <row r="174" spans="1:16" x14ac:dyDescent="0.2">
      <c r="E174" s="10" t="s">
        <v>537</v>
      </c>
    </row>
    <row r="175" spans="1:16" ht="114.75" x14ac:dyDescent="0.2">
      <c r="E175" s="10" t="s">
        <v>538</v>
      </c>
    </row>
    <row r="176" spans="1:16" ht="25.5" x14ac:dyDescent="0.2">
      <c r="A176" s="9">
        <v>50</v>
      </c>
      <c r="B176" s="9" t="s">
        <v>32</v>
      </c>
      <c r="C176" s="9" t="s">
        <v>539</v>
      </c>
      <c r="D176" s="9" t="s">
        <v>34</v>
      </c>
      <c r="E176" s="9" t="s">
        <v>540</v>
      </c>
      <c r="F176" s="9" t="s">
        <v>56</v>
      </c>
      <c r="G176" s="5">
        <v>6</v>
      </c>
      <c r="H176" s="8"/>
      <c r="I176" s="7">
        <f>ROUND((H176*G176),2)</f>
        <v>0</v>
      </c>
    </row>
    <row r="177" spans="1:9" x14ac:dyDescent="0.2">
      <c r="E177" s="10" t="s">
        <v>541</v>
      </c>
    </row>
    <row r="178" spans="1:9" ht="38.25" x14ac:dyDescent="0.2">
      <c r="E178" s="10" t="s">
        <v>542</v>
      </c>
    </row>
    <row r="179" spans="1:9" ht="25.5" x14ac:dyDescent="0.2">
      <c r="A179" s="9">
        <v>51</v>
      </c>
      <c r="B179" s="9" t="s">
        <v>32</v>
      </c>
      <c r="C179" s="9" t="s">
        <v>543</v>
      </c>
      <c r="D179" s="9" t="s">
        <v>34</v>
      </c>
      <c r="E179" s="9" t="s">
        <v>544</v>
      </c>
      <c r="F179" s="9" t="s">
        <v>56</v>
      </c>
      <c r="G179" s="5">
        <v>1</v>
      </c>
      <c r="H179" s="8"/>
      <c r="I179" s="7">
        <f>ROUND((H179*G179),2)</f>
        <v>0</v>
      </c>
    </row>
    <row r="180" spans="1:9" ht="25.5" x14ac:dyDescent="0.2">
      <c r="E180" s="10" t="s">
        <v>545</v>
      </c>
    </row>
    <row r="181" spans="1:9" ht="38.25" x14ac:dyDescent="0.2">
      <c r="A181" s="9">
        <v>52</v>
      </c>
      <c r="B181" s="9" t="s">
        <v>32</v>
      </c>
      <c r="C181" s="9" t="s">
        <v>284</v>
      </c>
      <c r="D181" s="9" t="s">
        <v>34</v>
      </c>
      <c r="E181" s="9" t="s">
        <v>546</v>
      </c>
      <c r="F181" s="9" t="s">
        <v>56</v>
      </c>
      <c r="G181" s="5">
        <v>2</v>
      </c>
      <c r="H181" s="8"/>
      <c r="I181" s="7">
        <f>ROUND((H181*G181),2)</f>
        <v>0</v>
      </c>
    </row>
    <row r="182" spans="1:9" ht="25.5" x14ac:dyDescent="0.2">
      <c r="E182" s="10" t="s">
        <v>547</v>
      </c>
    </row>
    <row r="183" spans="1:9" ht="25.5" x14ac:dyDescent="0.2">
      <c r="A183" s="9">
        <v>53</v>
      </c>
      <c r="B183" s="9" t="s">
        <v>32</v>
      </c>
      <c r="C183" s="9" t="s">
        <v>548</v>
      </c>
      <c r="D183" s="9" t="s">
        <v>34</v>
      </c>
      <c r="E183" s="9" t="s">
        <v>549</v>
      </c>
      <c r="F183" s="9" t="s">
        <v>48</v>
      </c>
      <c r="G183" s="5">
        <v>85.24</v>
      </c>
      <c r="H183" s="8"/>
      <c r="I183" s="7">
        <f>ROUND((H183*G183),2)</f>
        <v>0</v>
      </c>
    </row>
    <row r="184" spans="1:9" ht="63.75" x14ac:dyDescent="0.2">
      <c r="E184" s="10" t="s">
        <v>550</v>
      </c>
    </row>
    <row r="185" spans="1:9" ht="51" x14ac:dyDescent="0.2">
      <c r="E185" s="10" t="s">
        <v>551</v>
      </c>
    </row>
    <row r="186" spans="1:9" ht="25.5" x14ac:dyDescent="0.2">
      <c r="A186" s="9">
        <v>54</v>
      </c>
      <c r="B186" s="9" t="s">
        <v>32</v>
      </c>
      <c r="C186" s="9" t="s">
        <v>297</v>
      </c>
      <c r="D186" s="9" t="s">
        <v>34</v>
      </c>
      <c r="E186" s="9" t="s">
        <v>552</v>
      </c>
      <c r="F186" s="9" t="s">
        <v>48</v>
      </c>
      <c r="G186" s="5">
        <v>8.35</v>
      </c>
      <c r="H186" s="8"/>
      <c r="I186" s="7">
        <f>ROUND((H186*G186),2)</f>
        <v>0</v>
      </c>
    </row>
    <row r="187" spans="1:9" x14ac:dyDescent="0.2">
      <c r="E187" s="10" t="s">
        <v>553</v>
      </c>
    </row>
    <row r="188" spans="1:9" ht="51" x14ac:dyDescent="0.2">
      <c r="E188" s="10" t="s">
        <v>551</v>
      </c>
    </row>
    <row r="189" spans="1:9" ht="38.25" x14ac:dyDescent="0.2">
      <c r="A189" s="9">
        <v>55</v>
      </c>
      <c r="B189" s="9" t="s">
        <v>32</v>
      </c>
      <c r="C189" s="9" t="s">
        <v>554</v>
      </c>
      <c r="D189" s="9" t="s">
        <v>34</v>
      </c>
      <c r="E189" s="9" t="s">
        <v>555</v>
      </c>
      <c r="F189" s="9" t="s">
        <v>48</v>
      </c>
      <c r="G189" s="5">
        <v>7</v>
      </c>
      <c r="H189" s="8"/>
      <c r="I189" s="7">
        <f>ROUND((H189*G189),2)</f>
        <v>0</v>
      </c>
    </row>
    <row r="190" spans="1:9" x14ac:dyDescent="0.2">
      <c r="E190" s="10" t="s">
        <v>556</v>
      </c>
    </row>
    <row r="191" spans="1:9" ht="38.25" x14ac:dyDescent="0.2">
      <c r="E191" s="10" t="s">
        <v>557</v>
      </c>
    </row>
    <row r="192" spans="1:9" ht="25.5" x14ac:dyDescent="0.2">
      <c r="A192" s="9">
        <v>56</v>
      </c>
      <c r="B192" s="9" t="s">
        <v>32</v>
      </c>
      <c r="C192" s="9" t="s">
        <v>558</v>
      </c>
      <c r="D192" s="9" t="s">
        <v>34</v>
      </c>
      <c r="E192" s="9" t="s">
        <v>559</v>
      </c>
      <c r="F192" s="9" t="s">
        <v>56</v>
      </c>
      <c r="G192" s="5">
        <v>2</v>
      </c>
      <c r="H192" s="8"/>
      <c r="I192" s="7">
        <f>ROUND((H192*G192),2)</f>
        <v>0</v>
      </c>
    </row>
    <row r="193" spans="1:16" ht="38.25" x14ac:dyDescent="0.2">
      <c r="E193" s="10" t="s">
        <v>560</v>
      </c>
    </row>
    <row r="194" spans="1:16" ht="38.25" x14ac:dyDescent="0.2">
      <c r="A194" s="9">
        <v>57</v>
      </c>
      <c r="B194" s="9" t="s">
        <v>32</v>
      </c>
      <c r="C194" s="9" t="s">
        <v>561</v>
      </c>
      <c r="D194" s="9" t="s">
        <v>34</v>
      </c>
      <c r="E194" s="9" t="s">
        <v>562</v>
      </c>
      <c r="F194" s="9" t="s">
        <v>446</v>
      </c>
      <c r="G194" s="5">
        <v>105</v>
      </c>
      <c r="H194" s="8"/>
      <c r="I194" s="7">
        <f>ROUND((H194*G194),2)</f>
        <v>0</v>
      </c>
    </row>
    <row r="195" spans="1:16" x14ac:dyDescent="0.2">
      <c r="E195" s="10" t="s">
        <v>563</v>
      </c>
    </row>
    <row r="196" spans="1:16" ht="409.5" x14ac:dyDescent="0.2">
      <c r="E196" s="10" t="s">
        <v>564</v>
      </c>
    </row>
    <row r="197" spans="1:16" ht="12.75" customHeight="1" x14ac:dyDescent="0.2">
      <c r="A197" s="11"/>
      <c r="B197" s="11"/>
      <c r="C197" s="11" t="s">
        <v>29</v>
      </c>
      <c r="D197" s="11"/>
      <c r="E197" s="11" t="s">
        <v>45</v>
      </c>
      <c r="F197" s="11"/>
      <c r="G197" s="11"/>
      <c r="H197" s="11"/>
      <c r="I197" s="11">
        <f>SUM(I173:I196)</f>
        <v>0</v>
      </c>
      <c r="P197">
        <f>ROUND(SUM(P173:P196),2)</f>
        <v>0</v>
      </c>
    </row>
    <row r="199" spans="1:16" ht="12.75" customHeight="1" x14ac:dyDescent="0.2">
      <c r="A199" s="11"/>
      <c r="B199" s="11"/>
      <c r="C199" s="11"/>
      <c r="D199" s="11"/>
      <c r="E199" s="11" t="s">
        <v>75</v>
      </c>
      <c r="F199" s="11"/>
      <c r="G199" s="11"/>
      <c r="H199" s="11"/>
      <c r="I199" s="11">
        <f>+I42+I78+I99+I135+I144+I161+I170+I197</f>
        <v>0</v>
      </c>
      <c r="P199">
        <f>+P42+P78+P99+P135+P144+P161+P170+P197</f>
        <v>0</v>
      </c>
    </row>
    <row r="201" spans="1:16" ht="12.75" customHeight="1" x14ac:dyDescent="0.2">
      <c r="A201" s="4" t="s">
        <v>76</v>
      </c>
      <c r="B201" s="4"/>
      <c r="C201" s="4"/>
      <c r="D201" s="4"/>
      <c r="E201" s="4"/>
      <c r="F201" s="4"/>
      <c r="G201" s="4"/>
      <c r="H201" s="4"/>
      <c r="I201" s="4"/>
    </row>
    <row r="202" spans="1:16" ht="12.75" customHeight="1" x14ac:dyDescent="0.2">
      <c r="A202" s="4"/>
      <c r="B202" s="4"/>
      <c r="C202" s="4"/>
      <c r="D202" s="4"/>
      <c r="E202" s="4" t="s">
        <v>77</v>
      </c>
      <c r="F202" s="4"/>
      <c r="G202" s="4"/>
      <c r="H202" s="4"/>
      <c r="I202" s="4"/>
    </row>
    <row r="203" spans="1:16" ht="12.75" customHeight="1" x14ac:dyDescent="0.2">
      <c r="A203" s="11"/>
      <c r="B203" s="11"/>
      <c r="C203" s="11"/>
      <c r="D203" s="11"/>
      <c r="E203" s="11" t="s">
        <v>78</v>
      </c>
      <c r="F203" s="11"/>
      <c r="G203" s="11"/>
      <c r="H203" s="11"/>
      <c r="I203" s="11">
        <v>0</v>
      </c>
      <c r="P203">
        <v>0</v>
      </c>
    </row>
    <row r="204" spans="1:16" ht="12.75" customHeight="1" x14ac:dyDescent="0.2">
      <c r="A204" s="11"/>
      <c r="B204" s="11"/>
      <c r="C204" s="11"/>
      <c r="D204" s="11"/>
      <c r="E204" s="11" t="s">
        <v>79</v>
      </c>
      <c r="F204" s="11"/>
      <c r="G204" s="11"/>
      <c r="H204" s="11"/>
      <c r="I204" s="11"/>
    </row>
    <row r="205" spans="1:16" ht="12.75" customHeight="1" x14ac:dyDescent="0.2">
      <c r="A205" s="11"/>
      <c r="B205" s="11"/>
      <c r="C205" s="11"/>
      <c r="D205" s="11"/>
      <c r="E205" s="11" t="s">
        <v>80</v>
      </c>
      <c r="F205" s="11"/>
      <c r="G205" s="11"/>
      <c r="H205" s="11"/>
      <c r="I205" s="11">
        <v>0</v>
      </c>
      <c r="P205">
        <v>0</v>
      </c>
    </row>
    <row r="206" spans="1:16" ht="12.75" customHeight="1" x14ac:dyDescent="0.2">
      <c r="A206" s="11"/>
      <c r="B206" s="11"/>
      <c r="C206" s="11"/>
      <c r="D206" s="11"/>
      <c r="E206" s="11" t="s">
        <v>81</v>
      </c>
      <c r="F206" s="11"/>
      <c r="G206" s="11"/>
      <c r="H206" s="11"/>
      <c r="I206" s="11">
        <f>I203+I205</f>
        <v>0</v>
      </c>
      <c r="P206">
        <f>P203+P205</f>
        <v>0</v>
      </c>
    </row>
    <row r="208" spans="1:16" ht="12.75" customHeight="1" x14ac:dyDescent="0.2">
      <c r="A208" s="11"/>
      <c r="B208" s="11"/>
      <c r="C208" s="11"/>
      <c r="D208" s="11"/>
      <c r="E208" s="11" t="s">
        <v>81</v>
      </c>
      <c r="F208" s="11"/>
      <c r="G208" s="11"/>
      <c r="H208" s="11"/>
      <c r="I208" s="11">
        <f>I199+I206</f>
        <v>0</v>
      </c>
      <c r="P208">
        <f>P199+P206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1" t="s">
        <v>0</v>
      </c>
      <c r="C1" t="s">
        <v>1</v>
      </c>
    </row>
    <row r="2" spans="1:16" ht="12.75" customHeight="1" x14ac:dyDescent="0.25">
      <c r="C2" s="2" t="s">
        <v>2</v>
      </c>
    </row>
    <row r="4" spans="1:16" ht="12.75" customHeight="1" x14ac:dyDescent="0.25">
      <c r="A4" t="s">
        <v>3</v>
      </c>
      <c r="C4" s="1" t="s">
        <v>6</v>
      </c>
      <c r="D4" s="1"/>
      <c r="E4" s="1" t="s">
        <v>7</v>
      </c>
    </row>
    <row r="5" spans="1:16" ht="12.75" customHeight="1" x14ac:dyDescent="0.25">
      <c r="A5" t="s">
        <v>4</v>
      </c>
      <c r="C5" s="1" t="s">
        <v>565</v>
      </c>
      <c r="D5" s="1"/>
      <c r="E5" s="1" t="s">
        <v>566</v>
      </c>
    </row>
    <row r="6" spans="1:16" ht="12.75" customHeight="1" x14ac:dyDescent="0.25">
      <c r="A6" t="s">
        <v>5</v>
      </c>
      <c r="C6" s="1" t="s">
        <v>565</v>
      </c>
      <c r="D6" s="1"/>
      <c r="E6" s="1" t="s">
        <v>566</v>
      </c>
    </row>
    <row r="7" spans="1:16" ht="12.75" customHeight="1" x14ac:dyDescent="0.25">
      <c r="A7" t="s">
        <v>10</v>
      </c>
      <c r="C7" s="1"/>
      <c r="D7" s="1"/>
      <c r="E7" s="1"/>
    </row>
    <row r="8" spans="1:16" ht="12.75" customHeight="1" x14ac:dyDescent="0.2">
      <c r="A8" s="12" t="s">
        <v>11</v>
      </c>
      <c r="B8" s="12" t="s">
        <v>13</v>
      </c>
      <c r="C8" s="12" t="s">
        <v>14</v>
      </c>
      <c r="D8" s="12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/>
    </row>
    <row r="9" spans="1:16" ht="14.25" x14ac:dyDescent="0.2">
      <c r="A9" s="12"/>
      <c r="B9" s="12"/>
      <c r="C9" s="12"/>
      <c r="D9" s="12"/>
      <c r="E9" s="12"/>
      <c r="F9" s="12"/>
      <c r="G9" s="12"/>
      <c r="H9" s="3" t="s">
        <v>20</v>
      </c>
      <c r="I9" s="3" t="s">
        <v>21</v>
      </c>
    </row>
    <row r="10" spans="1:16" ht="14.25" x14ac:dyDescent="0.2">
      <c r="A10" s="3" t="s">
        <v>12</v>
      </c>
      <c r="B10" s="3" t="s">
        <v>22</v>
      </c>
      <c r="C10" s="3" t="s">
        <v>23</v>
      </c>
      <c r="D10" s="3" t="s">
        <v>24</v>
      </c>
      <c r="E10" s="3" t="s">
        <v>25</v>
      </c>
      <c r="F10" s="3" t="s">
        <v>26</v>
      </c>
      <c r="G10" s="3" t="s">
        <v>27</v>
      </c>
      <c r="H10" s="3" t="s">
        <v>28</v>
      </c>
      <c r="I10" s="3" t="s">
        <v>29</v>
      </c>
    </row>
    <row r="11" spans="1:16" ht="12.75" customHeight="1" x14ac:dyDescent="0.2">
      <c r="A11" s="4"/>
      <c r="B11" s="4"/>
      <c r="C11" s="4" t="s">
        <v>31</v>
      </c>
      <c r="D11" s="4"/>
      <c r="E11" s="4" t="s">
        <v>30</v>
      </c>
      <c r="F11" s="4"/>
      <c r="G11" s="6"/>
      <c r="H11" s="4"/>
      <c r="I11" s="6"/>
    </row>
    <row r="12" spans="1:16" ht="25.5" x14ac:dyDescent="0.2">
      <c r="A12" s="9">
        <v>1</v>
      </c>
      <c r="B12" s="9" t="s">
        <v>32</v>
      </c>
      <c r="C12" s="9" t="s">
        <v>33</v>
      </c>
      <c r="D12" s="9" t="s">
        <v>34</v>
      </c>
      <c r="E12" s="9" t="s">
        <v>567</v>
      </c>
      <c r="F12" s="9" t="s">
        <v>36</v>
      </c>
      <c r="G12" s="5">
        <v>940.80799999999999</v>
      </c>
      <c r="H12" s="8"/>
      <c r="I12" s="7">
        <f>ROUND((H12*G12),2)</f>
        <v>0</v>
      </c>
    </row>
    <row r="13" spans="1:16" x14ac:dyDescent="0.2">
      <c r="E13" s="10" t="s">
        <v>568</v>
      </c>
    </row>
    <row r="14" spans="1:16" ht="25.5" x14ac:dyDescent="0.2">
      <c r="E14" s="10" t="s">
        <v>38</v>
      </c>
    </row>
    <row r="15" spans="1:16" ht="12.75" customHeight="1" x14ac:dyDescent="0.2">
      <c r="A15" s="11"/>
      <c r="B15" s="11"/>
      <c r="C15" s="11" t="s">
        <v>31</v>
      </c>
      <c r="D15" s="11"/>
      <c r="E15" s="11" t="s">
        <v>30</v>
      </c>
      <c r="F15" s="11"/>
      <c r="G15" s="11"/>
      <c r="H15" s="11"/>
      <c r="I15" s="11">
        <f>SUM(I12:I14)</f>
        <v>0</v>
      </c>
      <c r="P15">
        <f>ROUND(SUM(P12:P14),2)</f>
        <v>0</v>
      </c>
    </row>
    <row r="17" spans="1:9" ht="12.75" customHeight="1" x14ac:dyDescent="0.2">
      <c r="A17" s="4"/>
      <c r="B17" s="4"/>
      <c r="C17" s="4" t="s">
        <v>12</v>
      </c>
      <c r="D17" s="4"/>
      <c r="E17" s="4" t="s">
        <v>39</v>
      </c>
      <c r="F17" s="4"/>
      <c r="G17" s="6"/>
      <c r="H17" s="4"/>
      <c r="I17" s="6"/>
    </row>
    <row r="18" spans="1:9" ht="25.5" x14ac:dyDescent="0.2">
      <c r="A18" s="9">
        <v>2</v>
      </c>
      <c r="B18" s="9" t="s">
        <v>32</v>
      </c>
      <c r="C18" s="9" t="s">
        <v>569</v>
      </c>
      <c r="D18" s="9" t="s">
        <v>34</v>
      </c>
      <c r="E18" s="9" t="s">
        <v>570</v>
      </c>
      <c r="F18" s="9" t="s">
        <v>42</v>
      </c>
      <c r="G18" s="5">
        <v>1187</v>
      </c>
      <c r="H18" s="8"/>
      <c r="I18" s="7">
        <f>ROUND((H18*G18),2)</f>
        <v>0</v>
      </c>
    </row>
    <row r="19" spans="1:9" x14ac:dyDescent="0.2">
      <c r="E19" s="10" t="s">
        <v>571</v>
      </c>
    </row>
    <row r="20" spans="1:9" ht="306" x14ac:dyDescent="0.2">
      <c r="E20" s="10" t="s">
        <v>572</v>
      </c>
    </row>
    <row r="21" spans="1:9" ht="25.5" x14ac:dyDescent="0.2">
      <c r="A21" s="9">
        <v>3</v>
      </c>
      <c r="B21" s="9" t="s">
        <v>32</v>
      </c>
      <c r="C21" s="9" t="s">
        <v>573</v>
      </c>
      <c r="D21" s="9" t="s">
        <v>89</v>
      </c>
      <c r="E21" s="9" t="s">
        <v>574</v>
      </c>
      <c r="F21" s="9" t="s">
        <v>42</v>
      </c>
      <c r="G21" s="5">
        <v>1626.45</v>
      </c>
      <c r="H21" s="8"/>
      <c r="I21" s="7">
        <f>ROUND((H21*G21),2)</f>
        <v>0</v>
      </c>
    </row>
    <row r="22" spans="1:9" x14ac:dyDescent="0.2">
      <c r="E22" s="10" t="s">
        <v>575</v>
      </c>
    </row>
    <row r="23" spans="1:9" ht="306" x14ac:dyDescent="0.2">
      <c r="E23" s="10" t="s">
        <v>572</v>
      </c>
    </row>
    <row r="24" spans="1:9" ht="25.5" x14ac:dyDescent="0.2">
      <c r="A24" s="9">
        <v>4</v>
      </c>
      <c r="B24" s="9" t="s">
        <v>32</v>
      </c>
      <c r="C24" s="9" t="s">
        <v>576</v>
      </c>
      <c r="D24" s="9" t="s">
        <v>34</v>
      </c>
      <c r="E24" s="9" t="s">
        <v>577</v>
      </c>
      <c r="F24" s="9" t="s">
        <v>42</v>
      </c>
      <c r="G24" s="5">
        <v>470.404</v>
      </c>
      <c r="H24" s="8"/>
      <c r="I24" s="7">
        <f>ROUND((H24*G24),2)</f>
        <v>0</v>
      </c>
    </row>
    <row r="25" spans="1:9" ht="89.25" x14ac:dyDescent="0.2">
      <c r="E25" s="10" t="s">
        <v>578</v>
      </c>
    </row>
    <row r="26" spans="1:9" ht="306" x14ac:dyDescent="0.2">
      <c r="E26" s="10" t="s">
        <v>572</v>
      </c>
    </row>
    <row r="27" spans="1:9" ht="25.5" x14ac:dyDescent="0.2">
      <c r="A27" s="9">
        <v>5</v>
      </c>
      <c r="B27" s="9" t="s">
        <v>32</v>
      </c>
      <c r="C27" s="9" t="s">
        <v>579</v>
      </c>
      <c r="D27" s="9" t="s">
        <v>34</v>
      </c>
      <c r="E27" s="9" t="s">
        <v>580</v>
      </c>
      <c r="F27" s="9" t="s">
        <v>42</v>
      </c>
      <c r="G27" s="5">
        <v>96.25</v>
      </c>
      <c r="H27" s="8"/>
      <c r="I27" s="7">
        <f>ROUND((H27*G27),2)</f>
        <v>0</v>
      </c>
    </row>
    <row r="28" spans="1:9" x14ac:dyDescent="0.2">
      <c r="E28" s="10" t="s">
        <v>581</v>
      </c>
    </row>
    <row r="29" spans="1:9" ht="63.75" x14ac:dyDescent="0.2">
      <c r="E29" s="10" t="s">
        <v>173</v>
      </c>
    </row>
    <row r="30" spans="1:9" ht="25.5" x14ac:dyDescent="0.2">
      <c r="A30" s="9">
        <v>6</v>
      </c>
      <c r="B30" s="9" t="s">
        <v>32</v>
      </c>
      <c r="C30" s="9" t="s">
        <v>380</v>
      </c>
      <c r="D30" s="9" t="s">
        <v>34</v>
      </c>
      <c r="E30" s="9" t="s">
        <v>582</v>
      </c>
      <c r="F30" s="9" t="s">
        <v>42</v>
      </c>
      <c r="G30" s="5">
        <v>2311.0500000000002</v>
      </c>
      <c r="H30" s="8"/>
      <c r="I30" s="7">
        <f>ROUND((H30*G30),2)</f>
        <v>0</v>
      </c>
    </row>
    <row r="31" spans="1:9" ht="114.75" x14ac:dyDescent="0.2">
      <c r="E31" s="10" t="s">
        <v>583</v>
      </c>
    </row>
    <row r="32" spans="1:9" ht="267.75" x14ac:dyDescent="0.2">
      <c r="E32" s="10" t="s">
        <v>382</v>
      </c>
    </row>
    <row r="33" spans="1:9" ht="38.25" x14ac:dyDescent="0.2">
      <c r="A33" s="9">
        <v>7</v>
      </c>
      <c r="B33" s="9" t="s">
        <v>32</v>
      </c>
      <c r="C33" s="9" t="s">
        <v>584</v>
      </c>
      <c r="D33" s="9" t="s">
        <v>34</v>
      </c>
      <c r="E33" s="9" t="s">
        <v>585</v>
      </c>
      <c r="F33" s="9" t="s">
        <v>42</v>
      </c>
      <c r="G33" s="5">
        <v>892.4</v>
      </c>
      <c r="H33" s="8"/>
      <c r="I33" s="7">
        <f>ROUND((H33*G33),2)</f>
        <v>0</v>
      </c>
    </row>
    <row r="34" spans="1:9" ht="51" x14ac:dyDescent="0.2">
      <c r="E34" s="10" t="s">
        <v>586</v>
      </c>
    </row>
    <row r="35" spans="1:9" ht="38.25" x14ac:dyDescent="0.2">
      <c r="E35" s="10" t="s">
        <v>587</v>
      </c>
    </row>
    <row r="36" spans="1:9" ht="25.5" x14ac:dyDescent="0.2">
      <c r="A36" s="9">
        <v>8</v>
      </c>
      <c r="B36" s="9" t="s">
        <v>32</v>
      </c>
      <c r="C36" s="9" t="s">
        <v>588</v>
      </c>
      <c r="D36" s="9" t="s">
        <v>34</v>
      </c>
      <c r="E36" s="9" t="s">
        <v>589</v>
      </c>
      <c r="F36" s="9" t="s">
        <v>148</v>
      </c>
      <c r="G36" s="5">
        <v>1371</v>
      </c>
      <c r="H36" s="8"/>
      <c r="I36" s="7">
        <f>ROUND((H36*G36),2)</f>
        <v>0</v>
      </c>
    </row>
    <row r="37" spans="1:9" ht="25.5" x14ac:dyDescent="0.2">
      <c r="E37" s="10" t="s">
        <v>590</v>
      </c>
    </row>
    <row r="38" spans="1:9" ht="25.5" x14ac:dyDescent="0.2">
      <c r="E38" s="10" t="s">
        <v>591</v>
      </c>
    </row>
    <row r="39" spans="1:9" ht="25.5" x14ac:dyDescent="0.2">
      <c r="A39" s="9">
        <v>9</v>
      </c>
      <c r="B39" s="9" t="s">
        <v>32</v>
      </c>
      <c r="C39" s="9" t="s">
        <v>592</v>
      </c>
      <c r="D39" s="9" t="s">
        <v>34</v>
      </c>
      <c r="E39" s="9" t="s">
        <v>593</v>
      </c>
      <c r="F39" s="9" t="s">
        <v>56</v>
      </c>
      <c r="G39" s="5">
        <v>150</v>
      </c>
      <c r="H39" s="8"/>
      <c r="I39" s="7">
        <f>ROUND((H39*G39),2)</f>
        <v>0</v>
      </c>
    </row>
    <row r="40" spans="1:9" ht="76.5" x14ac:dyDescent="0.2">
      <c r="E40" s="10" t="s">
        <v>594</v>
      </c>
    </row>
    <row r="41" spans="1:9" ht="38.25" x14ac:dyDescent="0.2">
      <c r="A41" s="9">
        <v>10</v>
      </c>
      <c r="B41" s="9" t="s">
        <v>32</v>
      </c>
      <c r="C41" s="9" t="s">
        <v>595</v>
      </c>
      <c r="D41" s="9" t="s">
        <v>34</v>
      </c>
      <c r="E41" s="9" t="s">
        <v>596</v>
      </c>
      <c r="F41" s="9" t="s">
        <v>56</v>
      </c>
      <c r="G41" s="5">
        <v>20</v>
      </c>
      <c r="H41" s="8"/>
      <c r="I41" s="7">
        <f>ROUND((H41*G41),2)</f>
        <v>0</v>
      </c>
    </row>
    <row r="42" spans="1:9" ht="114.75" x14ac:dyDescent="0.2">
      <c r="E42" s="10" t="s">
        <v>597</v>
      </c>
    </row>
    <row r="43" spans="1:9" ht="38.25" x14ac:dyDescent="0.2">
      <c r="A43" s="9">
        <v>11</v>
      </c>
      <c r="B43" s="9" t="s">
        <v>32</v>
      </c>
      <c r="C43" s="9" t="s">
        <v>598</v>
      </c>
      <c r="D43" s="9" t="s">
        <v>89</v>
      </c>
      <c r="E43" s="9" t="s">
        <v>599</v>
      </c>
      <c r="F43" s="9" t="s">
        <v>56</v>
      </c>
      <c r="G43" s="5">
        <v>95</v>
      </c>
      <c r="H43" s="8"/>
      <c r="I43" s="7">
        <f>ROUND((H43*G43),2)</f>
        <v>0</v>
      </c>
    </row>
    <row r="44" spans="1:9" ht="51" x14ac:dyDescent="0.2">
      <c r="E44" s="10" t="s">
        <v>600</v>
      </c>
    </row>
    <row r="45" spans="1:9" ht="114.75" x14ac:dyDescent="0.2">
      <c r="E45" s="10" t="s">
        <v>601</v>
      </c>
    </row>
    <row r="46" spans="1:9" ht="38.25" x14ac:dyDescent="0.2">
      <c r="A46" s="9">
        <v>12</v>
      </c>
      <c r="B46" s="9" t="s">
        <v>32</v>
      </c>
      <c r="C46" s="9" t="s">
        <v>598</v>
      </c>
      <c r="D46" s="9" t="s">
        <v>92</v>
      </c>
      <c r="E46" s="9" t="s">
        <v>602</v>
      </c>
      <c r="F46" s="9" t="s">
        <v>56</v>
      </c>
      <c r="G46" s="5">
        <v>1</v>
      </c>
      <c r="H46" s="8"/>
      <c r="I46" s="7">
        <f>ROUND((H46*G46),2)</f>
        <v>0</v>
      </c>
    </row>
    <row r="47" spans="1:9" ht="114.75" x14ac:dyDescent="0.2">
      <c r="E47" s="10" t="s">
        <v>601</v>
      </c>
    </row>
    <row r="48" spans="1:9" ht="38.25" x14ac:dyDescent="0.2">
      <c r="A48" s="9">
        <v>13</v>
      </c>
      <c r="B48" s="9" t="s">
        <v>32</v>
      </c>
      <c r="C48" s="9" t="s">
        <v>603</v>
      </c>
      <c r="D48" s="9" t="s">
        <v>34</v>
      </c>
      <c r="E48" s="9" t="s">
        <v>604</v>
      </c>
      <c r="F48" s="9" t="s">
        <v>56</v>
      </c>
      <c r="G48" s="5">
        <v>5</v>
      </c>
      <c r="H48" s="8"/>
      <c r="I48" s="7">
        <f>ROUND((H48*G48),2)</f>
        <v>0</v>
      </c>
    </row>
    <row r="49" spans="1:16" ht="102" x14ac:dyDescent="0.2">
      <c r="E49" s="10" t="s">
        <v>605</v>
      </c>
    </row>
    <row r="50" spans="1:16" ht="12.75" customHeight="1" x14ac:dyDescent="0.2">
      <c r="A50" s="11"/>
      <c r="B50" s="11"/>
      <c r="C50" s="11" t="s">
        <v>12</v>
      </c>
      <c r="D50" s="11"/>
      <c r="E50" s="11" t="s">
        <v>39</v>
      </c>
      <c r="F50" s="11"/>
      <c r="G50" s="11"/>
      <c r="H50" s="11"/>
      <c r="I50" s="11">
        <f>SUM(I18:I49)</f>
        <v>0</v>
      </c>
      <c r="P50">
        <f>ROUND(SUM(P18:P49),2)</f>
        <v>0</v>
      </c>
    </row>
    <row r="52" spans="1:16" ht="12.75" customHeight="1" x14ac:dyDescent="0.2">
      <c r="A52" s="4"/>
      <c r="B52" s="4"/>
      <c r="C52" s="4" t="s">
        <v>24</v>
      </c>
      <c r="D52" s="4"/>
      <c r="E52" s="4" t="s">
        <v>210</v>
      </c>
      <c r="F52" s="4"/>
      <c r="G52" s="6"/>
      <c r="H52" s="4"/>
      <c r="I52" s="6"/>
    </row>
    <row r="53" spans="1:16" ht="25.5" x14ac:dyDescent="0.2">
      <c r="A53" s="9">
        <v>14</v>
      </c>
      <c r="B53" s="9" t="s">
        <v>32</v>
      </c>
      <c r="C53" s="9" t="s">
        <v>495</v>
      </c>
      <c r="D53" s="9" t="s">
        <v>34</v>
      </c>
      <c r="E53" s="9" t="s">
        <v>606</v>
      </c>
      <c r="F53" s="9" t="s">
        <v>42</v>
      </c>
      <c r="G53" s="5">
        <v>91.8</v>
      </c>
      <c r="H53" s="8"/>
      <c r="I53" s="7">
        <f>ROUND((H53*G53),2)</f>
        <v>0</v>
      </c>
    </row>
    <row r="54" spans="1:16" x14ac:dyDescent="0.2">
      <c r="E54" s="10" t="s">
        <v>607</v>
      </c>
    </row>
    <row r="55" spans="1:16" ht="51" x14ac:dyDescent="0.2">
      <c r="E55" s="10" t="s">
        <v>498</v>
      </c>
    </row>
    <row r="56" spans="1:16" ht="25.5" x14ac:dyDescent="0.2">
      <c r="A56" s="9">
        <v>15</v>
      </c>
      <c r="B56" s="9" t="s">
        <v>32</v>
      </c>
      <c r="C56" s="9" t="s">
        <v>608</v>
      </c>
      <c r="D56" s="9" t="s">
        <v>34</v>
      </c>
      <c r="E56" s="9" t="s">
        <v>609</v>
      </c>
      <c r="F56" s="9" t="s">
        <v>42</v>
      </c>
      <c r="G56" s="5">
        <v>20</v>
      </c>
      <c r="H56" s="8"/>
      <c r="I56" s="7">
        <f>ROUND((H56*G56),2)</f>
        <v>0</v>
      </c>
    </row>
    <row r="57" spans="1:16" x14ac:dyDescent="0.2">
      <c r="E57" s="10" t="s">
        <v>610</v>
      </c>
    </row>
    <row r="58" spans="1:16" ht="38.25" x14ac:dyDescent="0.2">
      <c r="E58" s="10" t="s">
        <v>611</v>
      </c>
    </row>
    <row r="59" spans="1:16" ht="25.5" x14ac:dyDescent="0.2">
      <c r="A59" s="9">
        <v>16</v>
      </c>
      <c r="B59" s="9" t="s">
        <v>32</v>
      </c>
      <c r="C59" s="9" t="s">
        <v>211</v>
      </c>
      <c r="D59" s="9" t="s">
        <v>34</v>
      </c>
      <c r="E59" s="9" t="s">
        <v>612</v>
      </c>
      <c r="F59" s="9" t="s">
        <v>42</v>
      </c>
      <c r="G59" s="5">
        <v>7.39</v>
      </c>
      <c r="H59" s="8"/>
      <c r="I59" s="7">
        <f>ROUND((H59*G59),2)</f>
        <v>0</v>
      </c>
    </row>
    <row r="60" spans="1:16" x14ac:dyDescent="0.2">
      <c r="E60" s="10" t="s">
        <v>613</v>
      </c>
    </row>
    <row r="61" spans="1:16" ht="102" x14ac:dyDescent="0.2">
      <c r="E61" s="10" t="s">
        <v>614</v>
      </c>
    </row>
    <row r="62" spans="1:16" ht="25.5" x14ac:dyDescent="0.2">
      <c r="A62" s="9">
        <v>17</v>
      </c>
      <c r="B62" s="9" t="s">
        <v>32</v>
      </c>
      <c r="C62" s="9" t="s">
        <v>219</v>
      </c>
      <c r="D62" s="9" t="s">
        <v>34</v>
      </c>
      <c r="E62" s="9" t="s">
        <v>615</v>
      </c>
      <c r="F62" s="9" t="s">
        <v>42</v>
      </c>
      <c r="G62" s="5">
        <v>1.6</v>
      </c>
      <c r="H62" s="8"/>
      <c r="I62" s="7">
        <f>ROUND((H62*G62),2)</f>
        <v>0</v>
      </c>
    </row>
    <row r="63" spans="1:16" x14ac:dyDescent="0.2">
      <c r="E63" s="10" t="s">
        <v>616</v>
      </c>
    </row>
    <row r="64" spans="1:16" ht="344.25" x14ac:dyDescent="0.2">
      <c r="E64" s="10" t="s">
        <v>222</v>
      </c>
    </row>
    <row r="65" spans="1:16" ht="12.75" customHeight="1" x14ac:dyDescent="0.2">
      <c r="A65" s="11"/>
      <c r="B65" s="11"/>
      <c r="C65" s="11" t="s">
        <v>24</v>
      </c>
      <c r="D65" s="11"/>
      <c r="E65" s="11" t="s">
        <v>210</v>
      </c>
      <c r="F65" s="11"/>
      <c r="G65" s="11"/>
      <c r="H65" s="11"/>
      <c r="I65" s="11">
        <f>SUM(I53:I64)</f>
        <v>0</v>
      </c>
      <c r="P65">
        <f>ROUND(SUM(P53:P64),2)</f>
        <v>0</v>
      </c>
    </row>
    <row r="67" spans="1:16" ht="12.75" customHeight="1" x14ac:dyDescent="0.2">
      <c r="A67" s="11"/>
      <c r="B67" s="11"/>
      <c r="C67" s="11"/>
      <c r="D67" s="11"/>
      <c r="E67" s="11" t="s">
        <v>75</v>
      </c>
      <c r="F67" s="11"/>
      <c r="G67" s="11"/>
      <c r="H67" s="11"/>
      <c r="I67" s="11">
        <f>+I15+I50+I65</f>
        <v>0</v>
      </c>
      <c r="P67">
        <f>+P15+P50+P65</f>
        <v>0</v>
      </c>
    </row>
    <row r="69" spans="1:16" ht="12.75" customHeight="1" x14ac:dyDescent="0.2">
      <c r="A69" s="4" t="s">
        <v>76</v>
      </c>
      <c r="B69" s="4"/>
      <c r="C69" s="4"/>
      <c r="D69" s="4"/>
      <c r="E69" s="4"/>
      <c r="F69" s="4"/>
      <c r="G69" s="4"/>
      <c r="H69" s="4"/>
      <c r="I69" s="4"/>
    </row>
    <row r="70" spans="1:16" ht="12.75" customHeight="1" x14ac:dyDescent="0.2">
      <c r="A70" s="4"/>
      <c r="B70" s="4"/>
      <c r="C70" s="4"/>
      <c r="D70" s="4"/>
      <c r="E70" s="4" t="s">
        <v>77</v>
      </c>
      <c r="F70" s="4"/>
      <c r="G70" s="4"/>
      <c r="H70" s="4"/>
      <c r="I70" s="4"/>
    </row>
    <row r="71" spans="1:16" ht="12.75" customHeight="1" x14ac:dyDescent="0.2">
      <c r="A71" s="11"/>
      <c r="B71" s="11"/>
      <c r="C71" s="11"/>
      <c r="D71" s="11"/>
      <c r="E71" s="11" t="s">
        <v>78</v>
      </c>
      <c r="F71" s="11"/>
      <c r="G71" s="11"/>
      <c r="H71" s="11"/>
      <c r="I71" s="11">
        <v>0</v>
      </c>
      <c r="P71">
        <v>0</v>
      </c>
    </row>
    <row r="72" spans="1:16" ht="12.75" customHeight="1" x14ac:dyDescent="0.2">
      <c r="A72" s="11"/>
      <c r="B72" s="11"/>
      <c r="C72" s="11"/>
      <c r="D72" s="11"/>
      <c r="E72" s="11" t="s">
        <v>79</v>
      </c>
      <c r="F72" s="11"/>
      <c r="G72" s="11"/>
      <c r="H72" s="11"/>
      <c r="I72" s="11"/>
    </row>
    <row r="73" spans="1:16" ht="12.75" customHeight="1" x14ac:dyDescent="0.2">
      <c r="A73" s="11"/>
      <c r="B73" s="11"/>
      <c r="C73" s="11"/>
      <c r="D73" s="11"/>
      <c r="E73" s="11" t="s">
        <v>80</v>
      </c>
      <c r="F73" s="11"/>
      <c r="G73" s="11"/>
      <c r="H73" s="11"/>
      <c r="I73" s="11">
        <v>0</v>
      </c>
      <c r="P73">
        <v>0</v>
      </c>
    </row>
    <row r="74" spans="1:16" ht="12.75" customHeight="1" x14ac:dyDescent="0.2">
      <c r="A74" s="11"/>
      <c r="B74" s="11"/>
      <c r="C74" s="11"/>
      <c r="D74" s="11"/>
      <c r="E74" s="11" t="s">
        <v>81</v>
      </c>
      <c r="F74" s="11"/>
      <c r="G74" s="11"/>
      <c r="H74" s="11"/>
      <c r="I74" s="11">
        <f>I71+I73</f>
        <v>0</v>
      </c>
      <c r="P74">
        <f>P71+P73</f>
        <v>0</v>
      </c>
    </row>
    <row r="76" spans="1:16" ht="12.75" customHeight="1" x14ac:dyDescent="0.2">
      <c r="A76" s="11"/>
      <c r="B76" s="11"/>
      <c r="C76" s="11"/>
      <c r="D76" s="11"/>
      <c r="E76" s="11" t="s">
        <v>81</v>
      </c>
      <c r="F76" s="11"/>
      <c r="G76" s="11"/>
      <c r="H76" s="11"/>
      <c r="I76" s="11">
        <f>I67+I74</f>
        <v>0</v>
      </c>
      <c r="P76">
        <f>P67+P74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SO 001</vt:lpstr>
      <vt:lpstr>SO 002</vt:lpstr>
      <vt:lpstr>SO 021</vt:lpstr>
      <vt:lpstr>SO 107</vt:lpstr>
      <vt:lpstr>SO 108.1</vt:lpstr>
      <vt:lpstr>SO 182</vt:lpstr>
      <vt:lpstr>SO 201</vt:lpstr>
      <vt:lpstr>SO 801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Kalinová Miroslava</cp:lastModifiedBy>
  <dcterms:modified xsi:type="dcterms:W3CDTF">2023-11-07T08:42:39Z</dcterms:modified>
  <cp:category/>
  <cp:contentStatus/>
</cp:coreProperties>
</file>